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P:\1 - ÁREA TÉCNICA\PS 2024\Lixo_Planilha_cotações_Janeiro_24\13-QUADRO COTAÇÕES\"/>
    </mc:Choice>
  </mc:AlternateContent>
  <xr:revisionPtr revIDLastSave="0" documentId="13_ncr:1_{2A4C2767-DF1D-4AF6-94D4-0ABD71382979}" xr6:coauthVersionLast="47" xr6:coauthVersionMax="47" xr10:uidLastSave="{00000000-0000-0000-0000-000000000000}"/>
  <bookViews>
    <workbookView xWindow="14700" yWindow="15" windowWidth="13215" windowHeight="15270" xr2:uid="{00000000-000D-0000-FFFF-FFFF00000000}"/>
  </bookViews>
  <sheets>
    <sheet name="Veículos" sheetId="1" r:id="rId1"/>
    <sheet name="Combustível" sheetId="6" r:id="rId2"/>
    <sheet name="Resíduos" sheetId="5" r:id="rId3"/>
    <sheet name="Tarifa Ônibus" sheetId="7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5" l="1"/>
  <c r="D63" i="1"/>
  <c r="D73" i="1" s="1"/>
  <c r="D56" i="1"/>
  <c r="D72" i="1" s="1"/>
  <c r="D49" i="1"/>
  <c r="D71" i="1" s="1"/>
  <c r="D43" i="1"/>
  <c r="D70" i="1" s="1"/>
  <c r="D36" i="1"/>
  <c r="D69" i="1" s="1"/>
  <c r="D29" i="1"/>
  <c r="D68" i="1" s="1"/>
  <c r="D21" i="1"/>
  <c r="D67" i="1" s="1"/>
  <c r="D13" i="1"/>
  <c r="D66" i="1" s="1"/>
  <c r="D7" i="1"/>
  <c r="D65" i="1" s="1"/>
  <c r="D74" i="1" l="1"/>
</calcChain>
</file>

<file path=xl/sharedStrings.xml><?xml version="1.0" encoding="utf-8"?>
<sst xmlns="http://schemas.openxmlformats.org/spreadsheetml/2006/main" count="198" uniqueCount="142">
  <si>
    <t>1.0</t>
  </si>
  <si>
    <t>2.0</t>
  </si>
  <si>
    <t>1.1</t>
  </si>
  <si>
    <t xml:space="preserve">VOLKSWAGEM </t>
  </si>
  <si>
    <t xml:space="preserve">COMBUSTÍVEL </t>
  </si>
  <si>
    <t xml:space="preserve">VALOR </t>
  </si>
  <si>
    <t>IVECO TECTOR</t>
  </si>
  <si>
    <t xml:space="preserve">MERCEDES-BENZ </t>
  </si>
  <si>
    <t>MERCEDES-BENZ</t>
  </si>
  <si>
    <t>CAMINHÕES</t>
  </si>
  <si>
    <t>2.1</t>
  </si>
  <si>
    <t>2.2</t>
  </si>
  <si>
    <t>2.3</t>
  </si>
  <si>
    <t>3.0</t>
  </si>
  <si>
    <t>3.1</t>
  </si>
  <si>
    <t>3.2</t>
  </si>
  <si>
    <t>3.3</t>
  </si>
  <si>
    <t>3.4</t>
  </si>
  <si>
    <t>PEUGEOT</t>
  </si>
  <si>
    <t>FIAT</t>
  </si>
  <si>
    <t xml:space="preserve">CITROEN </t>
  </si>
  <si>
    <t xml:space="preserve">Partner Furgão 1.6 16V/1.6 16V Flex 3P (Gasolina) Zero Km </t>
  </si>
  <si>
    <t xml:space="preserve">FIAT </t>
  </si>
  <si>
    <t xml:space="preserve">Berlingo Furgão 1.6 16V/Flex 5P (Gasolina) Zero Km </t>
  </si>
  <si>
    <t>VEÍCULO FURGÃO</t>
  </si>
  <si>
    <t xml:space="preserve">Fiorino Furgão EVO 1.4 (Flex) 8V 2P Zero Km </t>
  </si>
  <si>
    <t xml:space="preserve">Fiorino Furgão Work. HARD 1.4 (Flex)8V 2P </t>
  </si>
  <si>
    <t>4.0</t>
  </si>
  <si>
    <t>VEÍCULO PASSEIO</t>
  </si>
  <si>
    <t>4.1</t>
  </si>
  <si>
    <t>4.2</t>
  </si>
  <si>
    <t>4.3</t>
  </si>
  <si>
    <t>4.4</t>
  </si>
  <si>
    <t>CHEVROLET</t>
  </si>
  <si>
    <t xml:space="preserve">Onix Hatch 1.0 12V Flex 5P Mec. </t>
  </si>
  <si>
    <t>5.0</t>
  </si>
  <si>
    <t xml:space="preserve">CAMINHONETE </t>
  </si>
  <si>
    <t>5.1</t>
  </si>
  <si>
    <t>5.2</t>
  </si>
  <si>
    <t>5.3</t>
  </si>
  <si>
    <t>6.0</t>
  </si>
  <si>
    <t xml:space="preserve">COLETOR COMPACTADOR </t>
  </si>
  <si>
    <t xml:space="preserve">Saveiro Trendline 1.6T Flex 8V (Gasolina) Zero Km </t>
  </si>
  <si>
    <t>Strada Endurance 1.4 Flex 8V CS Plus Zero Km</t>
  </si>
  <si>
    <t xml:space="preserve">USIMECA </t>
  </si>
  <si>
    <t>7.0</t>
  </si>
  <si>
    <t xml:space="preserve">CONTEINER METÁLICO </t>
  </si>
  <si>
    <t>7.1</t>
  </si>
  <si>
    <t>7.2</t>
  </si>
  <si>
    <t>7.3</t>
  </si>
  <si>
    <t>KABI</t>
  </si>
  <si>
    <t>URBANLAR</t>
  </si>
  <si>
    <t xml:space="preserve">MB </t>
  </si>
  <si>
    <t>Caçambas do tipo container 1200L em  chapa de  aço  SAE 1010 / 1020 nº: 14 com reforços em “U” nas laterais, traseira e dianteira, abertas. As laterais das caçambas também são providas de alças para facilitar o manuseio.Com dispositivo (pino) próprio  para  operar  com  Coletor-Compactador. Com 04 (quatro) rodízios 6x2 giratórios de borracha, para facilitar a movimentação das caçambas.</t>
  </si>
  <si>
    <t>8.0</t>
  </si>
  <si>
    <t>8.1</t>
  </si>
  <si>
    <t>8.2</t>
  </si>
  <si>
    <t>8.3</t>
  </si>
  <si>
    <t xml:space="preserve">COLETOR DE LIXO 120 LITROS </t>
  </si>
  <si>
    <t xml:space="preserve">JP PROFISSIONAL </t>
  </si>
  <si>
    <t>Contentor para lixo com pedal, com rodas 120L J</t>
  </si>
  <si>
    <t xml:space="preserve">Coletor de Lixo 120L Azul - C12AZ </t>
  </si>
  <si>
    <t xml:space="preserve">BRALIMPIA </t>
  </si>
  <si>
    <t xml:space="preserve">Contêiner 120L  com rodas - JSN </t>
  </si>
  <si>
    <t xml:space="preserve">Gasolina </t>
  </si>
  <si>
    <t xml:space="preserve">Pessoas </t>
  </si>
  <si>
    <t xml:space="preserve">RESÍDUOS SÓLIDOS </t>
  </si>
  <si>
    <t>Toneladas</t>
  </si>
  <si>
    <t xml:space="preserve">Toneladas </t>
  </si>
  <si>
    <t>Mensal</t>
  </si>
  <si>
    <t xml:space="preserve">Mensal </t>
  </si>
  <si>
    <t>POPULAÇÃO</t>
  </si>
  <si>
    <t xml:space="preserve">Resíduos Sólidos Serviços de Saúde </t>
  </si>
  <si>
    <t xml:space="preserve">Resíduos Sólidos Recicláveis </t>
  </si>
  <si>
    <t>Resíduos Sólidos Urbanos</t>
  </si>
  <si>
    <t xml:space="preserve">TOTAL </t>
  </si>
  <si>
    <t>TONELADAS</t>
  </si>
  <si>
    <t xml:space="preserve">MENSAL </t>
  </si>
  <si>
    <t>Estimativa IBGE 2021</t>
  </si>
  <si>
    <t xml:space="preserve">TARIFA INTERMUNICIPAL </t>
  </si>
  <si>
    <t xml:space="preserve">VEÍCULO FURGÃO </t>
  </si>
  <si>
    <t xml:space="preserve">1.1 </t>
  </si>
  <si>
    <t>1.2</t>
  </si>
  <si>
    <t>1.3</t>
  </si>
  <si>
    <t>1.4</t>
  </si>
  <si>
    <t>1.5</t>
  </si>
  <si>
    <t>1.6</t>
  </si>
  <si>
    <t>6.1</t>
  </si>
  <si>
    <t>6.2</t>
  </si>
  <si>
    <t>6.3</t>
  </si>
  <si>
    <t>6.4</t>
  </si>
  <si>
    <t>6.5</t>
  </si>
  <si>
    <t>6.6</t>
  </si>
  <si>
    <t>COLETOR DE LIXO 120L</t>
  </si>
  <si>
    <r>
      <t>Coletor Compactador CP Granlix 15m</t>
    </r>
    <r>
      <rPr>
        <vertAlign val="superscript"/>
        <sz val="10"/>
        <color theme="1"/>
        <rFont val="Calibri"/>
        <family val="2"/>
        <scheme val="minor"/>
      </rPr>
      <t>3</t>
    </r>
  </si>
  <si>
    <r>
      <t>Caçamba Coletora Compactadora de Lixo Alpha 15m</t>
    </r>
    <r>
      <rPr>
        <vertAlign val="superscript"/>
        <sz val="10"/>
        <color theme="1"/>
        <rFont val="Calibri"/>
        <family val="2"/>
        <scheme val="minor"/>
      </rPr>
      <t>3</t>
    </r>
  </si>
  <si>
    <r>
      <t>COLETOR COMPACTADOR 15M</t>
    </r>
    <r>
      <rPr>
        <b/>
        <vertAlign val="superscript"/>
        <sz val="10"/>
        <color theme="1"/>
        <rFont val="Calibri"/>
        <family val="2"/>
        <scheme val="minor"/>
      </rPr>
      <t>3</t>
    </r>
  </si>
  <si>
    <t xml:space="preserve">Etanol </t>
  </si>
  <si>
    <t>Diesel</t>
  </si>
  <si>
    <t xml:space="preserve">Preço médio dos últimos 15 dias por litro </t>
  </si>
  <si>
    <t xml:space="preserve">QUADRO QUANTITATIVO </t>
  </si>
  <si>
    <t xml:space="preserve">RESUMO </t>
  </si>
  <si>
    <t>VALOR MÉDIO TOTAL (R$)</t>
  </si>
  <si>
    <t>QUADRO DE COTAÇÃO VEÍCULOS PARA COLETA DE RESÍDUOS SÓLIDOS (RESUMO DE MERCADO/TABELA FIPE)</t>
  </si>
  <si>
    <t>Marca</t>
  </si>
  <si>
    <t>Modelo</t>
  </si>
  <si>
    <t>Valor</t>
  </si>
  <si>
    <t>Valor Médio R$</t>
  </si>
  <si>
    <t>Coletor de Lixo  120L</t>
  </si>
  <si>
    <t xml:space="preserve">Conteiner Metálico </t>
  </si>
  <si>
    <r>
      <t>Coletor Compactador 15m</t>
    </r>
    <r>
      <rPr>
        <b/>
        <vertAlign val="superscript"/>
        <sz val="10"/>
        <color theme="1"/>
        <rFont val="Calibri"/>
        <family val="2"/>
        <scheme val="minor"/>
      </rPr>
      <t>3</t>
    </r>
  </si>
  <si>
    <r>
      <t>Coletor Compactador 10m</t>
    </r>
    <r>
      <rPr>
        <b/>
        <vertAlign val="superscript"/>
        <sz val="10"/>
        <color theme="1"/>
        <rFont val="Calibri"/>
        <family val="2"/>
        <scheme val="minor"/>
      </rPr>
      <t>3</t>
    </r>
  </si>
  <si>
    <t xml:space="preserve">Caminhonete </t>
  </si>
  <si>
    <t xml:space="preserve">Veículo Passeio </t>
  </si>
  <si>
    <t>Veículo Furgão</t>
  </si>
  <si>
    <t>Caminhão Chassi PBT 17 T</t>
  </si>
  <si>
    <t>Caminhão Chassi PBT 9 T</t>
  </si>
  <si>
    <t>CAMINHÃO CHASSI 9T</t>
  </si>
  <si>
    <t>CAMINHÃO CHASSI 17T</t>
  </si>
  <si>
    <t xml:space="preserve">QUADRO DE COTAÇÃO COMBUSTÍVEL (RESUMO DE MERCADO) </t>
  </si>
  <si>
    <t xml:space="preserve">Descrição </t>
  </si>
  <si>
    <t xml:space="preserve">Valor da Passagem de Ônibus - Centro x Bairros </t>
  </si>
  <si>
    <t>TECTOR 11-190 4x2 (diesel)(E6) Zero Km</t>
  </si>
  <si>
    <t xml:space="preserve">TECTOR 17-210 4x2 2p (Diesel)(E5) Zero Km </t>
  </si>
  <si>
    <t xml:space="preserve">Accelo 1017 4x2 2p (diesel) (E6)Zero Km </t>
  </si>
  <si>
    <t>11-180 Delivery 4x2 2p (diesel) Zero Km</t>
  </si>
  <si>
    <t xml:space="preserve">17-210 Constellation 4x2 2p (Diesel) Zero Km </t>
  </si>
  <si>
    <t>Atego 1719 4x2 2p (diesel)(E6) Zero Km</t>
  </si>
  <si>
    <t xml:space="preserve">Fiat MOBI LIKE 1.0 Fire Flex 5p Zero Km </t>
  </si>
  <si>
    <t>Volkswagen Gol 1.0 Flex 12V 5p Zero Km</t>
  </si>
  <si>
    <t>VW</t>
  </si>
  <si>
    <t>HB20 Sense 1.0 Flex 12V Mec. Zero Km</t>
  </si>
  <si>
    <t>HYUNDAI</t>
  </si>
  <si>
    <t>Montana 1.2 Turbo Flex 12V 4p</t>
  </si>
  <si>
    <r>
      <t>Caçamba Coletora Compactadora de Lixo Alpha 8m</t>
    </r>
    <r>
      <rPr>
        <vertAlign val="superscript"/>
        <sz val="10"/>
        <color theme="1"/>
        <rFont val="Calibri"/>
        <family val="2"/>
        <scheme val="minor"/>
      </rPr>
      <t>3</t>
    </r>
  </si>
  <si>
    <t>DAMAEQ</t>
  </si>
  <si>
    <r>
      <t>Coletor Compactador 15m</t>
    </r>
    <r>
      <rPr>
        <vertAlign val="superscript"/>
        <sz val="10"/>
        <color theme="1"/>
        <rFont val="Calibri"/>
        <family val="2"/>
        <scheme val="minor"/>
      </rPr>
      <t>3</t>
    </r>
    <r>
      <rPr>
        <sz val="10"/>
        <color theme="1"/>
        <rFont val="Calibri"/>
        <family val="2"/>
        <scheme val="minor"/>
      </rPr>
      <t xml:space="preserve"> - TUPY - 15 </t>
    </r>
  </si>
  <si>
    <r>
      <t>Coletor Compactador 8m</t>
    </r>
    <r>
      <rPr>
        <vertAlign val="superscript"/>
        <sz val="10"/>
        <color theme="1"/>
        <rFont val="Calibri"/>
        <family val="2"/>
        <scheme val="minor"/>
      </rPr>
      <t>3</t>
    </r>
    <r>
      <rPr>
        <sz val="10"/>
        <color theme="1"/>
        <rFont val="Calibri"/>
        <family val="2"/>
        <scheme val="minor"/>
      </rPr>
      <t xml:space="preserve"> - TUPY 8</t>
    </r>
  </si>
  <si>
    <t>COMPACTA</t>
  </si>
  <si>
    <r>
      <t>Coletor Compactador CP Granlix 8m</t>
    </r>
    <r>
      <rPr>
        <vertAlign val="superscript"/>
        <sz val="10"/>
        <color theme="1"/>
        <rFont val="Calibri"/>
        <family val="2"/>
        <scheme val="minor"/>
      </rPr>
      <t>3</t>
    </r>
  </si>
  <si>
    <t>OCEANO</t>
  </si>
  <si>
    <r>
      <t>COLETOR COMPACTADOR 8/10M</t>
    </r>
    <r>
      <rPr>
        <b/>
        <vertAlign val="superscript"/>
        <sz val="10"/>
        <color theme="1"/>
        <rFont val="Calibri"/>
        <family val="2"/>
        <scheme val="minor"/>
      </rPr>
      <t>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</si>
</sst>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\ * #,##0.000_-;\-&quot;R$&quot;\ * #,##0.000_-;_-&quot;R$&quot;\ * &quot;-&quot;??_-;_-@_-"/>
  </numFmts>
  <fonts count="8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vertAlign val="superscript"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4">
    <xf numFmtId="0" fontId="0" fillId="0" borderId="0"/>
    <xf numFmtId="44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</cellStyleXfs>
  <cellXfs count="53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/>
    <xf numFmtId="0" fontId="4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44" fontId="1" fillId="3" borderId="1" xfId="0" applyNumberFormat="1" applyFont="1" applyFill="1" applyBorder="1" applyAlignment="1">
      <alignment horizontal="center" vertical="center" wrapText="1"/>
    </xf>
    <xf numFmtId="44" fontId="2" fillId="0" borderId="1" xfId="0" applyNumberFormat="1" applyFont="1" applyBorder="1"/>
    <xf numFmtId="0" fontId="2" fillId="0" borderId="0" xfId="0" applyFont="1" applyAlignment="1">
      <alignment horizontal="center" vertical="center"/>
    </xf>
    <xf numFmtId="44" fontId="2" fillId="0" borderId="0" xfId="0" applyNumberFormat="1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4" fontId="2" fillId="0" borderId="2" xfId="0" applyNumberFormat="1" applyFont="1" applyBorder="1" applyAlignment="1">
      <alignment horizontal="center" vertical="center" wrapText="1"/>
    </xf>
    <xf numFmtId="44" fontId="1" fillId="3" borderId="0" xfId="0" applyNumberFormat="1" applyFont="1" applyFill="1" applyAlignment="1">
      <alignment horizontal="center" vertical="center" wrapText="1"/>
    </xf>
    <xf numFmtId="44" fontId="1" fillId="0" borderId="0" xfId="0" applyNumberFormat="1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4" fontId="5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44" fontId="1" fillId="2" borderId="1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44" fontId="5" fillId="2" borderId="3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44" fontId="1" fillId="3" borderId="2" xfId="0" applyNumberFormat="1" applyFont="1" applyFill="1" applyBorder="1" applyAlignment="1">
      <alignment horizontal="center" vertical="center" wrapText="1"/>
    </xf>
    <xf numFmtId="44" fontId="1" fillId="3" borderId="2" xfId="0" applyNumberFormat="1" applyFont="1" applyFill="1" applyBorder="1"/>
    <xf numFmtId="0" fontId="1" fillId="3" borderId="4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4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2" fillId="0" borderId="1" xfId="2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</cellXfs>
  <cellStyles count="4">
    <cellStyle name="Moeda 2" xfId="1" xr:uid="{885A2667-F489-4484-A48C-0B559A2DB97A}"/>
    <cellStyle name="Normal" xfId="0" builtinId="0"/>
    <cellStyle name="Normal 2" xfId="2" xr:uid="{C3CAD18F-A141-419F-A4CF-63C633AA836F}"/>
    <cellStyle name="Vírgula 2" xfId="3" xr:uid="{82745D2D-60E7-4E35-AF30-FB760DF1913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4"/>
  <sheetViews>
    <sheetView tabSelected="1" view="pageLayout" topLeftCell="A55" zoomScaleNormal="100" zoomScaleSheetLayoutView="110" workbookViewId="0">
      <selection activeCell="C81" sqref="C81"/>
    </sheetView>
  </sheetViews>
  <sheetFormatPr defaultRowHeight="15" x14ac:dyDescent="0.25"/>
  <cols>
    <col min="1" max="1" width="6.42578125" style="16" customWidth="1"/>
    <col min="2" max="2" width="16.42578125" style="2" customWidth="1"/>
    <col min="3" max="3" width="48.42578125" style="2" customWidth="1"/>
    <col min="4" max="4" width="16.42578125" style="17" customWidth="1"/>
    <col min="5" max="12" width="9.140625" style="2"/>
    <col min="13" max="13" width="9.140625" style="1"/>
  </cols>
  <sheetData>
    <row r="1" spans="1:13" x14ac:dyDescent="0.25">
      <c r="A1" s="44" t="s">
        <v>103</v>
      </c>
      <c r="B1" s="44"/>
      <c r="C1" s="44"/>
      <c r="D1" s="44"/>
    </row>
    <row r="2" spans="1:13" x14ac:dyDescent="0.25">
      <c r="A2" s="44" t="s">
        <v>0</v>
      </c>
      <c r="B2" s="48" t="s">
        <v>9</v>
      </c>
      <c r="C2" s="48"/>
      <c r="D2" s="48"/>
    </row>
    <row r="3" spans="1:13" ht="15" customHeight="1" x14ac:dyDescent="0.25">
      <c r="A3" s="44"/>
      <c r="B3" s="22" t="s">
        <v>104</v>
      </c>
      <c r="C3" s="22" t="s">
        <v>105</v>
      </c>
      <c r="D3" s="23" t="s">
        <v>106</v>
      </c>
      <c r="E3" s="3"/>
      <c r="F3" s="3"/>
      <c r="G3" s="3"/>
      <c r="H3" s="3"/>
      <c r="I3" s="3"/>
      <c r="J3" s="3"/>
      <c r="K3" s="3"/>
      <c r="L3" s="3"/>
      <c r="M3"/>
    </row>
    <row r="4" spans="1:13" ht="15" customHeight="1" x14ac:dyDescent="0.25">
      <c r="A4" s="8" t="s">
        <v>81</v>
      </c>
      <c r="B4" s="38" t="s">
        <v>3</v>
      </c>
      <c r="C4" s="9" t="s">
        <v>125</v>
      </c>
      <c r="D4" s="10">
        <v>421692</v>
      </c>
      <c r="E4" s="3"/>
      <c r="F4" s="3"/>
      <c r="G4" s="3"/>
      <c r="H4" s="3"/>
      <c r="I4" s="3"/>
      <c r="J4" s="3"/>
      <c r="K4" s="3"/>
      <c r="L4" s="3"/>
      <c r="M4"/>
    </row>
    <row r="5" spans="1:13" ht="15" customHeight="1" x14ac:dyDescent="0.25">
      <c r="A5" s="8" t="s">
        <v>82</v>
      </c>
      <c r="B5" s="38" t="s">
        <v>6</v>
      </c>
      <c r="C5" s="9" t="s">
        <v>122</v>
      </c>
      <c r="D5" s="10">
        <v>417380</v>
      </c>
      <c r="E5" s="3"/>
      <c r="F5" s="3"/>
      <c r="G5" s="3"/>
      <c r="H5" s="3"/>
      <c r="I5" s="3"/>
      <c r="J5" s="3"/>
      <c r="K5" s="3"/>
      <c r="L5" s="3"/>
      <c r="M5"/>
    </row>
    <row r="6" spans="1:13" x14ac:dyDescent="0.25">
      <c r="A6" s="8" t="s">
        <v>83</v>
      </c>
      <c r="B6" s="38" t="s">
        <v>7</v>
      </c>
      <c r="C6" s="9" t="s">
        <v>124</v>
      </c>
      <c r="D6" s="10">
        <v>384894</v>
      </c>
      <c r="E6" s="3"/>
      <c r="F6" s="3"/>
      <c r="G6" s="3"/>
      <c r="H6" s="3"/>
      <c r="I6" s="3"/>
      <c r="J6" s="3"/>
      <c r="K6" s="3"/>
      <c r="L6" s="3"/>
      <c r="M6"/>
    </row>
    <row r="7" spans="1:13" s="7" customFormat="1" x14ac:dyDescent="0.25">
      <c r="A7" s="28"/>
      <c r="B7" s="34" t="s">
        <v>107</v>
      </c>
      <c r="C7" s="34" t="s">
        <v>116</v>
      </c>
      <c r="D7" s="35">
        <f>AVERAGE(D4:D6)</f>
        <v>407988.66666666669</v>
      </c>
      <c r="E7" s="6"/>
      <c r="F7" s="6"/>
      <c r="G7" s="6"/>
      <c r="H7" s="6"/>
      <c r="I7" s="6"/>
      <c r="J7" s="6"/>
      <c r="K7" s="6"/>
      <c r="L7" s="6"/>
    </row>
    <row r="8" spans="1:13" s="7" customFormat="1" x14ac:dyDescent="0.25">
      <c r="A8" s="47"/>
      <c r="B8" s="47"/>
      <c r="C8" s="47"/>
      <c r="D8" s="47"/>
      <c r="E8" s="6"/>
      <c r="F8" s="6"/>
      <c r="G8" s="6"/>
      <c r="H8" s="6"/>
      <c r="I8" s="6"/>
      <c r="J8" s="6"/>
      <c r="K8" s="6"/>
      <c r="L8" s="6"/>
    </row>
    <row r="9" spans="1:13" s="7" customFormat="1" x14ac:dyDescent="0.25">
      <c r="A9" s="29"/>
      <c r="B9" s="32" t="s">
        <v>104</v>
      </c>
      <c r="C9" s="32" t="s">
        <v>105</v>
      </c>
      <c r="D9" s="33" t="s">
        <v>106</v>
      </c>
      <c r="E9" s="6"/>
      <c r="F9" s="6"/>
      <c r="G9" s="6"/>
      <c r="H9" s="6"/>
      <c r="I9" s="6"/>
      <c r="J9" s="6"/>
      <c r="K9" s="6"/>
      <c r="L9" s="6"/>
    </row>
    <row r="10" spans="1:13" s="7" customFormat="1" x14ac:dyDescent="0.25">
      <c r="A10" s="8" t="s">
        <v>84</v>
      </c>
      <c r="B10" s="38" t="s">
        <v>3</v>
      </c>
      <c r="C10" s="9" t="s">
        <v>126</v>
      </c>
      <c r="D10" s="10">
        <v>505900</v>
      </c>
      <c r="E10" s="6"/>
      <c r="F10" s="6"/>
      <c r="G10" s="6"/>
      <c r="H10" s="6"/>
      <c r="I10" s="6"/>
      <c r="J10" s="6"/>
      <c r="K10" s="6"/>
      <c r="L10" s="6"/>
    </row>
    <row r="11" spans="1:13" s="7" customFormat="1" x14ac:dyDescent="0.25">
      <c r="A11" s="8" t="s">
        <v>85</v>
      </c>
      <c r="B11" s="38" t="s">
        <v>6</v>
      </c>
      <c r="C11" s="9" t="s">
        <v>123</v>
      </c>
      <c r="D11" s="10">
        <v>489445</v>
      </c>
      <c r="E11" s="6"/>
      <c r="F11" s="6"/>
      <c r="G11" s="6"/>
      <c r="H11" s="6"/>
      <c r="I11" s="6"/>
      <c r="J11" s="6"/>
      <c r="K11" s="6"/>
      <c r="L11" s="6"/>
    </row>
    <row r="12" spans="1:13" s="7" customFormat="1" x14ac:dyDescent="0.25">
      <c r="A12" s="8" t="s">
        <v>86</v>
      </c>
      <c r="B12" s="38" t="s">
        <v>8</v>
      </c>
      <c r="C12" s="9" t="s">
        <v>127</v>
      </c>
      <c r="D12" s="15">
        <v>491022</v>
      </c>
      <c r="E12" s="6"/>
      <c r="F12" s="6"/>
      <c r="G12" s="6"/>
      <c r="H12" s="6"/>
      <c r="I12" s="6"/>
      <c r="J12" s="6"/>
      <c r="K12" s="6"/>
      <c r="L12" s="6"/>
    </row>
    <row r="13" spans="1:13" s="7" customFormat="1" x14ac:dyDescent="0.25">
      <c r="A13" s="28"/>
      <c r="B13" s="34" t="s">
        <v>107</v>
      </c>
      <c r="C13" s="34" t="s">
        <v>115</v>
      </c>
      <c r="D13" s="36">
        <f>AVERAGE(D10:D12)</f>
        <v>495455.66666666669</v>
      </c>
      <c r="E13" s="6"/>
      <c r="F13" s="6"/>
      <c r="G13" s="6"/>
      <c r="H13" s="6"/>
      <c r="I13" s="6"/>
      <c r="J13" s="6"/>
      <c r="K13" s="6"/>
      <c r="L13" s="6"/>
    </row>
    <row r="14" spans="1:13" x14ac:dyDescent="0.25">
      <c r="A14" s="41"/>
      <c r="B14" s="41"/>
      <c r="C14" s="41"/>
      <c r="D14" s="41"/>
      <c r="E14" s="3"/>
      <c r="F14" s="3"/>
      <c r="G14" s="3"/>
      <c r="H14" s="3"/>
      <c r="I14" s="3"/>
      <c r="J14" s="3"/>
      <c r="K14" s="3"/>
      <c r="L14" s="3"/>
      <c r="M14"/>
    </row>
    <row r="15" spans="1:13" x14ac:dyDescent="0.25">
      <c r="A15" s="44" t="s">
        <v>13</v>
      </c>
      <c r="B15" s="43" t="s">
        <v>24</v>
      </c>
      <c r="C15" s="43"/>
      <c r="D15" s="43"/>
    </row>
    <row r="16" spans="1:13" x14ac:dyDescent="0.25">
      <c r="A16" s="44"/>
      <c r="B16" s="22" t="s">
        <v>104</v>
      </c>
      <c r="C16" s="22" t="s">
        <v>105</v>
      </c>
      <c r="D16" s="23" t="s">
        <v>106</v>
      </c>
    </row>
    <row r="17" spans="1:13" ht="15" customHeight="1" x14ac:dyDescent="0.25">
      <c r="A17" s="8" t="s">
        <v>14</v>
      </c>
      <c r="B17" s="38" t="s">
        <v>18</v>
      </c>
      <c r="C17" s="9" t="s">
        <v>21</v>
      </c>
      <c r="D17" s="10">
        <v>95189</v>
      </c>
    </row>
    <row r="18" spans="1:13" x14ac:dyDescent="0.25">
      <c r="A18" s="8" t="s">
        <v>15</v>
      </c>
      <c r="B18" s="38" t="s">
        <v>19</v>
      </c>
      <c r="C18" s="9" t="s">
        <v>25</v>
      </c>
      <c r="D18" s="10">
        <v>109757</v>
      </c>
    </row>
    <row r="19" spans="1:13" x14ac:dyDescent="0.25">
      <c r="A19" s="8" t="s">
        <v>16</v>
      </c>
      <c r="B19" s="9" t="s">
        <v>22</v>
      </c>
      <c r="C19" s="9" t="s">
        <v>26</v>
      </c>
      <c r="D19" s="10"/>
    </row>
    <row r="20" spans="1:13" x14ac:dyDescent="0.25">
      <c r="A20" s="8" t="s">
        <v>17</v>
      </c>
      <c r="B20" s="9" t="s">
        <v>20</v>
      </c>
      <c r="C20" s="9" t="s">
        <v>23</v>
      </c>
      <c r="D20" s="10"/>
    </row>
    <row r="21" spans="1:13" s="7" customFormat="1" x14ac:dyDescent="0.25">
      <c r="A21" s="28"/>
      <c r="B21" s="34" t="s">
        <v>107</v>
      </c>
      <c r="C21" s="34" t="s">
        <v>114</v>
      </c>
      <c r="D21" s="35">
        <f>AVERAGE(D17:D20)</f>
        <v>102473</v>
      </c>
      <c r="E21" s="5"/>
      <c r="F21" s="5"/>
      <c r="G21" s="5"/>
      <c r="H21" s="5"/>
      <c r="I21" s="5"/>
      <c r="J21" s="5"/>
      <c r="K21" s="5"/>
      <c r="L21" s="5"/>
      <c r="M21" s="4"/>
    </row>
    <row r="22" spans="1:13" x14ac:dyDescent="0.25">
      <c r="A22" s="41"/>
      <c r="B22" s="41"/>
      <c r="C22" s="41"/>
      <c r="D22" s="41"/>
    </row>
    <row r="23" spans="1:13" x14ac:dyDescent="0.25">
      <c r="A23" s="44" t="s">
        <v>27</v>
      </c>
      <c r="B23" s="43" t="s">
        <v>28</v>
      </c>
      <c r="C23" s="43"/>
      <c r="D23" s="43"/>
    </row>
    <row r="24" spans="1:13" x14ac:dyDescent="0.25">
      <c r="A24" s="44"/>
      <c r="B24" s="22" t="s">
        <v>104</v>
      </c>
      <c r="C24" s="22" t="s">
        <v>105</v>
      </c>
      <c r="D24" s="23" t="s">
        <v>106</v>
      </c>
    </row>
    <row r="25" spans="1:13" x14ac:dyDescent="0.25">
      <c r="A25" s="8" t="s">
        <v>29</v>
      </c>
      <c r="B25" s="38" t="s">
        <v>132</v>
      </c>
      <c r="C25" t="s">
        <v>131</v>
      </c>
      <c r="D25" s="10">
        <v>82486</v>
      </c>
    </row>
    <row r="26" spans="1:13" x14ac:dyDescent="0.25">
      <c r="A26" s="8" t="s">
        <v>30</v>
      </c>
      <c r="B26" s="38" t="s">
        <v>19</v>
      </c>
      <c r="C26" s="9" t="s">
        <v>128</v>
      </c>
      <c r="D26" s="10">
        <v>67833</v>
      </c>
    </row>
    <row r="27" spans="1:13" x14ac:dyDescent="0.25">
      <c r="A27" s="8" t="s">
        <v>31</v>
      </c>
      <c r="B27" s="38" t="s">
        <v>33</v>
      </c>
      <c r="C27" s="9" t="s">
        <v>34</v>
      </c>
      <c r="D27" s="10">
        <v>84069</v>
      </c>
    </row>
    <row r="28" spans="1:13" x14ac:dyDescent="0.25">
      <c r="A28" s="8" t="s">
        <v>32</v>
      </c>
      <c r="B28" s="38" t="s">
        <v>130</v>
      </c>
      <c r="C28" t="s">
        <v>129</v>
      </c>
      <c r="D28" s="10">
        <v>78126</v>
      </c>
    </row>
    <row r="29" spans="1:13" s="7" customFormat="1" x14ac:dyDescent="0.25">
      <c r="A29" s="28"/>
      <c r="B29" s="34" t="s">
        <v>107</v>
      </c>
      <c r="C29" s="34" t="s">
        <v>113</v>
      </c>
      <c r="D29" s="35">
        <f>AVERAGE(D25:D28)</f>
        <v>78128.5</v>
      </c>
      <c r="E29" s="5"/>
      <c r="F29" s="5"/>
      <c r="G29" s="5"/>
      <c r="H29" s="5"/>
      <c r="I29" s="5"/>
      <c r="J29" s="5"/>
      <c r="K29" s="5"/>
      <c r="L29" s="5"/>
      <c r="M29" s="4"/>
    </row>
    <row r="30" spans="1:13" x14ac:dyDescent="0.25">
      <c r="A30" s="41"/>
      <c r="B30" s="41"/>
      <c r="C30" s="41"/>
      <c r="D30" s="41"/>
    </row>
    <row r="31" spans="1:13" x14ac:dyDescent="0.25">
      <c r="A31" s="44" t="s">
        <v>35</v>
      </c>
      <c r="B31" s="43" t="s">
        <v>36</v>
      </c>
      <c r="C31" s="43"/>
      <c r="D31" s="43"/>
    </row>
    <row r="32" spans="1:13" x14ac:dyDescent="0.25">
      <c r="A32" s="44"/>
      <c r="B32" s="22" t="s">
        <v>104</v>
      </c>
      <c r="C32" s="22" t="s">
        <v>105</v>
      </c>
      <c r="D32" s="23" t="s">
        <v>106</v>
      </c>
    </row>
    <row r="33" spans="1:13" x14ac:dyDescent="0.25">
      <c r="A33" s="8" t="s">
        <v>37</v>
      </c>
      <c r="B33" s="38" t="s">
        <v>3</v>
      </c>
      <c r="C33" s="9" t="s">
        <v>42</v>
      </c>
      <c r="D33" s="10">
        <v>95050</v>
      </c>
    </row>
    <row r="34" spans="1:13" x14ac:dyDescent="0.25">
      <c r="A34" s="8" t="s">
        <v>38</v>
      </c>
      <c r="B34" s="38" t="s">
        <v>19</v>
      </c>
      <c r="C34" s="9" t="s">
        <v>43</v>
      </c>
      <c r="D34" s="10">
        <v>97037</v>
      </c>
    </row>
    <row r="35" spans="1:13" x14ac:dyDescent="0.25">
      <c r="A35" s="8" t="s">
        <v>39</v>
      </c>
      <c r="B35" s="40" t="s">
        <v>33</v>
      </c>
      <c r="C35" s="39" t="s">
        <v>133</v>
      </c>
      <c r="D35" s="10">
        <v>121716</v>
      </c>
    </row>
    <row r="36" spans="1:13" s="7" customFormat="1" x14ac:dyDescent="0.25">
      <c r="A36" s="28"/>
      <c r="B36" s="34" t="s">
        <v>107</v>
      </c>
      <c r="C36" s="34" t="s">
        <v>112</v>
      </c>
      <c r="D36" s="20">
        <f>AVERAGE(D33:D35)</f>
        <v>104601</v>
      </c>
      <c r="E36" s="5"/>
      <c r="F36" s="5"/>
      <c r="G36" s="5"/>
      <c r="H36" s="5"/>
      <c r="I36" s="5"/>
      <c r="J36" s="5"/>
      <c r="K36" s="5"/>
      <c r="L36" s="5"/>
      <c r="M36" s="4"/>
    </row>
    <row r="37" spans="1:13" x14ac:dyDescent="0.25">
      <c r="A37" s="41"/>
      <c r="B37" s="41"/>
      <c r="C37" s="41"/>
      <c r="D37" s="41"/>
    </row>
    <row r="38" spans="1:13" x14ac:dyDescent="0.25">
      <c r="A38" s="44" t="s">
        <v>40</v>
      </c>
      <c r="B38" s="43" t="s">
        <v>41</v>
      </c>
      <c r="C38" s="43"/>
      <c r="D38" s="43"/>
    </row>
    <row r="39" spans="1:13" x14ac:dyDescent="0.25">
      <c r="A39" s="44"/>
      <c r="B39" s="22" t="s">
        <v>104</v>
      </c>
      <c r="C39" s="22" t="s">
        <v>105</v>
      </c>
      <c r="D39" s="23" t="s">
        <v>106</v>
      </c>
    </row>
    <row r="40" spans="1:13" x14ac:dyDescent="0.25">
      <c r="A40" s="8" t="s">
        <v>87</v>
      </c>
      <c r="B40" s="38" t="s">
        <v>135</v>
      </c>
      <c r="C40" s="9" t="s">
        <v>137</v>
      </c>
      <c r="D40" s="10">
        <v>192000</v>
      </c>
    </row>
    <row r="41" spans="1:13" x14ac:dyDescent="0.25">
      <c r="A41" s="8" t="s">
        <v>88</v>
      </c>
      <c r="B41" s="38" t="s">
        <v>138</v>
      </c>
      <c r="C41" s="9" t="s">
        <v>139</v>
      </c>
      <c r="D41" s="10">
        <v>145000</v>
      </c>
    </row>
    <row r="42" spans="1:13" x14ac:dyDescent="0.25">
      <c r="A42" s="8" t="s">
        <v>89</v>
      </c>
      <c r="B42" s="40" t="s">
        <v>44</v>
      </c>
      <c r="C42" s="18" t="s">
        <v>134</v>
      </c>
      <c r="D42" s="19">
        <v>231300</v>
      </c>
    </row>
    <row r="43" spans="1:13" s="7" customFormat="1" ht="15" customHeight="1" x14ac:dyDescent="0.25">
      <c r="A43" s="28"/>
      <c r="B43" s="34" t="s">
        <v>107</v>
      </c>
      <c r="C43" s="34" t="s">
        <v>111</v>
      </c>
      <c r="D43" s="35">
        <f>AVERAGE(D40:D42)</f>
        <v>189433.33333333334</v>
      </c>
      <c r="E43" s="5"/>
      <c r="F43" s="5"/>
      <c r="G43" s="5"/>
      <c r="H43" s="5"/>
      <c r="I43" s="5"/>
      <c r="J43" s="5"/>
      <c r="K43" s="5"/>
      <c r="L43" s="5"/>
      <c r="M43" s="4"/>
    </row>
    <row r="44" spans="1:13" s="7" customFormat="1" ht="15" customHeight="1" x14ac:dyDescent="0.25">
      <c r="A44" s="47"/>
      <c r="B44" s="47"/>
      <c r="C44" s="47"/>
      <c r="D44" s="47"/>
      <c r="E44" s="5"/>
      <c r="F44" s="5"/>
      <c r="G44" s="5"/>
      <c r="H44" s="5"/>
      <c r="I44" s="5"/>
      <c r="J44" s="5"/>
      <c r="K44" s="5"/>
      <c r="L44" s="5"/>
      <c r="M44" s="4"/>
    </row>
    <row r="45" spans="1:13" x14ac:dyDescent="0.25">
      <c r="A45" s="8"/>
      <c r="B45" s="32" t="s">
        <v>104</v>
      </c>
      <c r="C45" s="32" t="s">
        <v>105</v>
      </c>
      <c r="D45" s="33" t="s">
        <v>106</v>
      </c>
    </row>
    <row r="46" spans="1:13" x14ac:dyDescent="0.25">
      <c r="A46" s="8" t="s">
        <v>90</v>
      </c>
      <c r="B46" s="38" t="s">
        <v>135</v>
      </c>
      <c r="C46" s="9" t="s">
        <v>136</v>
      </c>
      <c r="D46" s="10">
        <v>223000</v>
      </c>
    </row>
    <row r="47" spans="1:13" x14ac:dyDescent="0.25">
      <c r="A47" s="8" t="s">
        <v>91</v>
      </c>
      <c r="B47" s="38" t="s">
        <v>138</v>
      </c>
      <c r="C47" s="9" t="s">
        <v>94</v>
      </c>
      <c r="D47" s="10">
        <v>200000</v>
      </c>
    </row>
    <row r="48" spans="1:13" x14ac:dyDescent="0.25">
      <c r="A48" s="8" t="s">
        <v>92</v>
      </c>
      <c r="B48" s="38" t="s">
        <v>44</v>
      </c>
      <c r="C48" s="9" t="s">
        <v>95</v>
      </c>
      <c r="D48" s="10">
        <v>278400</v>
      </c>
    </row>
    <row r="49" spans="1:13" s="7" customFormat="1" ht="15" customHeight="1" x14ac:dyDescent="0.25">
      <c r="A49" s="28"/>
      <c r="B49" s="34" t="s">
        <v>107</v>
      </c>
      <c r="C49" s="37" t="s">
        <v>110</v>
      </c>
      <c r="D49" s="35">
        <f>AVERAGE(D46:D48)</f>
        <v>233800</v>
      </c>
      <c r="E49" s="5"/>
      <c r="F49" s="5"/>
      <c r="G49" s="5"/>
      <c r="H49" s="5"/>
      <c r="I49" s="5"/>
      <c r="J49" s="5"/>
      <c r="K49" s="5"/>
      <c r="L49" s="5"/>
      <c r="M49" s="4"/>
    </row>
    <row r="50" spans="1:13" x14ac:dyDescent="0.25">
      <c r="A50" s="41"/>
      <c r="B50" s="41"/>
      <c r="C50" s="41"/>
      <c r="D50" s="41"/>
    </row>
    <row r="51" spans="1:13" x14ac:dyDescent="0.25">
      <c r="A51" s="44" t="s">
        <v>45</v>
      </c>
      <c r="B51" s="43" t="s">
        <v>46</v>
      </c>
      <c r="C51" s="43"/>
      <c r="D51" s="43"/>
    </row>
    <row r="52" spans="1:13" x14ac:dyDescent="0.25">
      <c r="A52" s="45"/>
      <c r="B52" s="22" t="s">
        <v>104</v>
      </c>
      <c r="C52" s="22" t="s">
        <v>105</v>
      </c>
      <c r="D52" s="23" t="s">
        <v>106</v>
      </c>
    </row>
    <row r="53" spans="1:13" ht="33.75" customHeight="1" x14ac:dyDescent="0.25">
      <c r="A53" s="8" t="s">
        <v>47</v>
      </c>
      <c r="B53" s="38" t="s">
        <v>50</v>
      </c>
      <c r="C53" s="46" t="s">
        <v>53</v>
      </c>
      <c r="D53" s="10">
        <v>6200</v>
      </c>
    </row>
    <row r="54" spans="1:13" ht="33.75" customHeight="1" x14ac:dyDescent="0.25">
      <c r="A54" s="8" t="s">
        <v>48</v>
      </c>
      <c r="B54" s="38" t="s">
        <v>51</v>
      </c>
      <c r="C54" s="46"/>
      <c r="D54" s="10">
        <v>6684</v>
      </c>
    </row>
    <row r="55" spans="1:13" ht="33.75" customHeight="1" x14ac:dyDescent="0.25">
      <c r="A55" s="8" t="s">
        <v>49</v>
      </c>
      <c r="B55" s="38" t="s">
        <v>52</v>
      </c>
      <c r="C55" s="46"/>
      <c r="D55" s="10">
        <v>7900</v>
      </c>
    </row>
    <row r="56" spans="1:13" x14ac:dyDescent="0.25">
      <c r="A56" s="8"/>
      <c r="B56" s="34" t="s">
        <v>107</v>
      </c>
      <c r="C56" s="34" t="s">
        <v>109</v>
      </c>
      <c r="D56" s="35">
        <f>AVERAGE(D53:D55)</f>
        <v>6928</v>
      </c>
    </row>
    <row r="57" spans="1:13" x14ac:dyDescent="0.25">
      <c r="A57" s="41"/>
      <c r="B57" s="41"/>
      <c r="C57" s="41"/>
      <c r="D57" s="41"/>
    </row>
    <row r="58" spans="1:13" x14ac:dyDescent="0.25">
      <c r="A58" s="44" t="s">
        <v>54</v>
      </c>
      <c r="B58" s="43" t="s">
        <v>58</v>
      </c>
      <c r="C58" s="43"/>
      <c r="D58" s="43"/>
    </row>
    <row r="59" spans="1:13" x14ac:dyDescent="0.25">
      <c r="A59" s="44"/>
      <c r="B59" s="22" t="s">
        <v>104</v>
      </c>
      <c r="C59" s="22" t="s">
        <v>105</v>
      </c>
      <c r="D59" s="23" t="s">
        <v>106</v>
      </c>
    </row>
    <row r="60" spans="1:13" x14ac:dyDescent="0.25">
      <c r="A60" s="8" t="s">
        <v>55</v>
      </c>
      <c r="B60" s="38" t="s">
        <v>62</v>
      </c>
      <c r="C60" s="9" t="s">
        <v>61</v>
      </c>
      <c r="D60" s="10">
        <v>399.9</v>
      </c>
    </row>
    <row r="61" spans="1:13" x14ac:dyDescent="0.25">
      <c r="A61" s="8" t="s">
        <v>56</v>
      </c>
      <c r="B61" s="38" t="s">
        <v>140</v>
      </c>
      <c r="C61" s="9" t="s">
        <v>63</v>
      </c>
      <c r="D61" s="10">
        <v>346.9</v>
      </c>
    </row>
    <row r="62" spans="1:13" x14ac:dyDescent="0.25">
      <c r="A62" s="8" t="s">
        <v>57</v>
      </c>
      <c r="B62" s="9" t="s">
        <v>59</v>
      </c>
      <c r="C62" s="9" t="s">
        <v>60</v>
      </c>
      <c r="D62" s="10">
        <v>289.08</v>
      </c>
    </row>
    <row r="63" spans="1:13" s="7" customFormat="1" x14ac:dyDescent="0.25">
      <c r="A63" s="28"/>
      <c r="B63" s="13" t="s">
        <v>107</v>
      </c>
      <c r="C63" s="13" t="s">
        <v>108</v>
      </c>
      <c r="D63" s="14">
        <f>AVERAGE(D60:D62)</f>
        <v>345.29333333333329</v>
      </c>
      <c r="E63" s="5"/>
      <c r="F63" s="5"/>
      <c r="G63" s="5"/>
      <c r="H63" s="5"/>
      <c r="I63" s="5"/>
      <c r="J63" s="5"/>
      <c r="K63" s="5"/>
      <c r="L63" s="5"/>
      <c r="M63" s="4"/>
    </row>
    <row r="64" spans="1:13" s="7" customFormat="1" x14ac:dyDescent="0.25">
      <c r="A64" s="11"/>
      <c r="B64" s="5"/>
      <c r="C64" s="5"/>
      <c r="D64" s="21"/>
      <c r="E64" s="5"/>
      <c r="F64" s="5"/>
      <c r="G64" s="5"/>
      <c r="H64" s="5"/>
      <c r="I64" s="5"/>
      <c r="J64" s="5"/>
      <c r="K64" s="5"/>
      <c r="L64" s="5"/>
      <c r="M64" s="4"/>
    </row>
    <row r="65" spans="1:4" x14ac:dyDescent="0.25">
      <c r="A65" s="42" t="s">
        <v>101</v>
      </c>
      <c r="B65" s="42"/>
      <c r="C65" s="30" t="s">
        <v>117</v>
      </c>
      <c r="D65" s="31">
        <f>D7</f>
        <v>407988.66666666669</v>
      </c>
    </row>
    <row r="66" spans="1:4" x14ac:dyDescent="0.25">
      <c r="A66" s="42"/>
      <c r="B66" s="42"/>
      <c r="C66" s="30" t="s">
        <v>118</v>
      </c>
      <c r="D66" s="31">
        <f>D13</f>
        <v>495455.66666666669</v>
      </c>
    </row>
    <row r="67" spans="1:4" x14ac:dyDescent="0.25">
      <c r="A67" s="42"/>
      <c r="B67" s="42"/>
      <c r="C67" s="30" t="s">
        <v>80</v>
      </c>
      <c r="D67" s="31">
        <f>D21</f>
        <v>102473</v>
      </c>
    </row>
    <row r="68" spans="1:4" x14ac:dyDescent="0.25">
      <c r="A68" s="42"/>
      <c r="B68" s="42"/>
      <c r="C68" s="30" t="s">
        <v>28</v>
      </c>
      <c r="D68" s="31">
        <f>D29</f>
        <v>78128.5</v>
      </c>
    </row>
    <row r="69" spans="1:4" x14ac:dyDescent="0.25">
      <c r="A69" s="42"/>
      <c r="B69" s="42"/>
      <c r="C69" s="30" t="s">
        <v>36</v>
      </c>
      <c r="D69" s="31">
        <f>D36</f>
        <v>104601</v>
      </c>
    </row>
    <row r="70" spans="1:4" x14ac:dyDescent="0.25">
      <c r="A70" s="42"/>
      <c r="B70" s="42"/>
      <c r="C70" s="30" t="s">
        <v>141</v>
      </c>
      <c r="D70" s="31">
        <f>D43</f>
        <v>189433.33333333334</v>
      </c>
    </row>
    <row r="71" spans="1:4" x14ac:dyDescent="0.25">
      <c r="A71" s="42"/>
      <c r="B71" s="42"/>
      <c r="C71" s="30" t="s">
        <v>96</v>
      </c>
      <c r="D71" s="31">
        <f>D49</f>
        <v>233800</v>
      </c>
    </row>
    <row r="72" spans="1:4" x14ac:dyDescent="0.25">
      <c r="A72" s="42"/>
      <c r="B72" s="42"/>
      <c r="C72" s="30" t="s">
        <v>46</v>
      </c>
      <c r="D72" s="31">
        <f>D56</f>
        <v>6928</v>
      </c>
    </row>
    <row r="73" spans="1:4" x14ac:dyDescent="0.25">
      <c r="A73" s="42"/>
      <c r="B73" s="42"/>
      <c r="C73" s="30" t="s">
        <v>93</v>
      </c>
      <c r="D73" s="31">
        <f>D63</f>
        <v>345.29333333333329</v>
      </c>
    </row>
    <row r="74" spans="1:4" x14ac:dyDescent="0.25">
      <c r="C74" s="12" t="s">
        <v>102</v>
      </c>
      <c r="D74" s="14">
        <f>SUM(D65:D73)</f>
        <v>1619153.46</v>
      </c>
    </row>
  </sheetData>
  <mergeCells count="25">
    <mergeCell ref="A1:D1"/>
    <mergeCell ref="A51:A52"/>
    <mergeCell ref="B51:D51"/>
    <mergeCell ref="C53:C55"/>
    <mergeCell ref="A58:A59"/>
    <mergeCell ref="B58:D58"/>
    <mergeCell ref="A38:A39"/>
    <mergeCell ref="B38:D38"/>
    <mergeCell ref="A14:D14"/>
    <mergeCell ref="A8:D8"/>
    <mergeCell ref="A44:D44"/>
    <mergeCell ref="A2:A3"/>
    <mergeCell ref="B2:D2"/>
    <mergeCell ref="A57:D57"/>
    <mergeCell ref="A65:B73"/>
    <mergeCell ref="B15:D15"/>
    <mergeCell ref="A15:A16"/>
    <mergeCell ref="A37:D37"/>
    <mergeCell ref="A30:D30"/>
    <mergeCell ref="A22:D22"/>
    <mergeCell ref="A23:A24"/>
    <mergeCell ref="B23:D23"/>
    <mergeCell ref="A31:A32"/>
    <mergeCell ref="B31:D31"/>
    <mergeCell ref="A50:D50"/>
  </mergeCells>
  <pageMargins left="0.51181102362204722" right="0.51181102362204722" top="0.98425196850393704" bottom="0.78740157480314965" header="0.11811023622047245" footer="0.11811023622047245"/>
  <pageSetup paperSize="9" orientation="portrait" verticalDpi="4294967295" r:id="rId1"/>
  <headerFooter>
    <oddHeader xml:space="preserve">&amp;L&amp;G&amp;C&amp;"-,Negrito"&amp;10SERVIÇO AUTÔNOMO DE ÁGUA E ESGOTO DE BARRA MANSA 
&amp;"-,Regular"Av. Homero Leite, 572 - Saudade - Barra Mansa/RJ - CEP: 27313-190
CNPJ: 29.053.402/0001-36 - Inscrição Estadual: Isento
Tel.: (24) 3322-6195 </oddHeader>
    <oddFooter>&amp;CPágina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AFC5C9-0ED1-48F0-94BF-3CB34B61B6DC}">
  <dimension ref="A1:AC6"/>
  <sheetViews>
    <sheetView view="pageLayout" zoomScaleNormal="100" workbookViewId="0">
      <selection activeCell="B17" sqref="B17"/>
    </sheetView>
  </sheetViews>
  <sheetFormatPr defaultRowHeight="15" x14ac:dyDescent="0.25"/>
  <cols>
    <col min="1" max="1" width="6.42578125" style="2" customWidth="1"/>
    <col min="2" max="2" width="19.5703125" style="2" customWidth="1"/>
    <col min="3" max="3" width="41.42578125" style="2" customWidth="1"/>
    <col min="4" max="4" width="19.5703125" style="2" customWidth="1"/>
    <col min="5" max="29" width="9.140625" style="2"/>
  </cols>
  <sheetData>
    <row r="1" spans="1:4" x14ac:dyDescent="0.25">
      <c r="A1" s="50" t="s">
        <v>119</v>
      </c>
      <c r="B1" s="50"/>
      <c r="C1" s="50"/>
      <c r="D1" s="50"/>
    </row>
    <row r="2" spans="1:4" x14ac:dyDescent="0.25">
      <c r="A2" s="45" t="s">
        <v>0</v>
      </c>
      <c r="B2" s="43" t="s">
        <v>4</v>
      </c>
      <c r="C2" s="43"/>
      <c r="D2" s="43"/>
    </row>
    <row r="3" spans="1:4" x14ac:dyDescent="0.25">
      <c r="A3" s="49"/>
      <c r="B3" s="22" t="s">
        <v>120</v>
      </c>
      <c r="C3" s="22"/>
      <c r="D3" s="23" t="s">
        <v>5</v>
      </c>
    </row>
    <row r="4" spans="1:4" x14ac:dyDescent="0.25">
      <c r="A4" s="8" t="s">
        <v>2</v>
      </c>
      <c r="B4" s="9" t="s">
        <v>98</v>
      </c>
      <c r="C4" s="9" t="s">
        <v>99</v>
      </c>
      <c r="D4" s="24">
        <v>7.9080000000000004</v>
      </c>
    </row>
    <row r="5" spans="1:4" x14ac:dyDescent="0.25">
      <c r="A5" s="8" t="s">
        <v>82</v>
      </c>
      <c r="B5" s="9" t="s">
        <v>64</v>
      </c>
      <c r="C5" s="9" t="s">
        <v>99</v>
      </c>
      <c r="D5" s="24">
        <v>7.7770000000000001</v>
      </c>
    </row>
    <row r="6" spans="1:4" x14ac:dyDescent="0.25">
      <c r="A6" s="8" t="s">
        <v>83</v>
      </c>
      <c r="B6" s="9" t="s">
        <v>97</v>
      </c>
      <c r="C6" s="9" t="s">
        <v>99</v>
      </c>
      <c r="D6" s="24">
        <v>6.2949999999999999</v>
      </c>
    </row>
  </sheetData>
  <mergeCells count="3">
    <mergeCell ref="A2:A3"/>
    <mergeCell ref="B2:D2"/>
    <mergeCell ref="A1:D1"/>
  </mergeCells>
  <pageMargins left="0.51181102362204722" right="0.51181102362204722" top="0.97916666666666663" bottom="0.78740157480314965" header="0.11811023622047245" footer="0.31496062992125984"/>
  <pageSetup paperSize="9" orientation="portrait" verticalDpi="0" r:id="rId1"/>
  <headerFooter>
    <oddHeader>&amp;L&amp;G&amp;C&amp;"-,Negrito"&amp;10SERVIÇO AUTÔNOMO DE ÁGUA E ESGOTO DE BARRA MANSA &amp;"-,Regular"
Av. Homero Leite, 572 - Saudade - Barra Mansa/RJ - CEP: 27313-190
CNPJ: 29.053.402/0001-36 - Inscrição Estadual: Isento
Tel.: (24) 3322-6195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22E2F8-E478-47A3-9C0A-1E692006ABEF}">
  <dimension ref="A1:J9"/>
  <sheetViews>
    <sheetView view="pageLayout" zoomScaleNormal="100" workbookViewId="0">
      <selection activeCell="C23" sqref="C23"/>
    </sheetView>
  </sheetViews>
  <sheetFormatPr defaultRowHeight="15" x14ac:dyDescent="0.25"/>
  <cols>
    <col min="1" max="1" width="6.42578125" style="2" customWidth="1"/>
    <col min="2" max="2" width="36.140625" style="2" customWidth="1"/>
    <col min="3" max="5" width="16.140625" style="2" customWidth="1"/>
    <col min="6" max="10" width="9.140625" style="1"/>
  </cols>
  <sheetData>
    <row r="1" spans="1:10" x14ac:dyDescent="0.25">
      <c r="A1" s="50" t="s">
        <v>100</v>
      </c>
      <c r="B1" s="50"/>
      <c r="C1" s="50"/>
      <c r="D1" s="50"/>
      <c r="E1" s="50"/>
    </row>
    <row r="2" spans="1:10" x14ac:dyDescent="0.25">
      <c r="A2" s="30" t="s">
        <v>0</v>
      </c>
      <c r="B2" s="51" t="s">
        <v>71</v>
      </c>
      <c r="C2" s="51"/>
      <c r="D2" s="51"/>
      <c r="E2" s="51"/>
      <c r="G2"/>
      <c r="H2"/>
      <c r="I2"/>
      <c r="J2"/>
    </row>
    <row r="3" spans="1:10" x14ac:dyDescent="0.25">
      <c r="A3" s="9" t="s">
        <v>2</v>
      </c>
      <c r="B3" s="9" t="s">
        <v>78</v>
      </c>
      <c r="C3" s="25">
        <v>185237</v>
      </c>
      <c r="D3" s="9" t="s">
        <v>65</v>
      </c>
      <c r="E3" s="9"/>
      <c r="G3"/>
      <c r="H3"/>
      <c r="I3"/>
      <c r="J3"/>
    </row>
    <row r="5" spans="1:10" x14ac:dyDescent="0.25">
      <c r="A5" s="30" t="s">
        <v>1</v>
      </c>
      <c r="B5" s="51" t="s">
        <v>66</v>
      </c>
      <c r="C5" s="51"/>
      <c r="D5" s="51"/>
      <c r="E5" s="51"/>
    </row>
    <row r="6" spans="1:10" x14ac:dyDescent="0.25">
      <c r="A6" s="9" t="s">
        <v>10</v>
      </c>
      <c r="B6" s="9" t="s">
        <v>74</v>
      </c>
      <c r="C6" s="26">
        <v>2895.63</v>
      </c>
      <c r="D6" s="9" t="s">
        <v>67</v>
      </c>
      <c r="E6" s="9" t="s">
        <v>69</v>
      </c>
    </row>
    <row r="7" spans="1:10" x14ac:dyDescent="0.25">
      <c r="A7" s="9" t="s">
        <v>11</v>
      </c>
      <c r="B7" s="9" t="s">
        <v>72</v>
      </c>
      <c r="C7" s="9">
        <v>4.9329999999999998</v>
      </c>
      <c r="D7" s="9" t="s">
        <v>67</v>
      </c>
      <c r="E7" s="9" t="s">
        <v>69</v>
      </c>
    </row>
    <row r="8" spans="1:10" x14ac:dyDescent="0.25">
      <c r="A8" s="9" t="s">
        <v>12</v>
      </c>
      <c r="B8" s="9" t="s">
        <v>73</v>
      </c>
      <c r="C8" s="9">
        <v>283.05</v>
      </c>
      <c r="D8" s="9" t="s">
        <v>68</v>
      </c>
      <c r="E8" s="9" t="s">
        <v>70</v>
      </c>
    </row>
    <row r="9" spans="1:10" x14ac:dyDescent="0.25">
      <c r="A9" s="52" t="s">
        <v>75</v>
      </c>
      <c r="B9" s="52"/>
      <c r="C9" s="27">
        <f>SUM(C6:C8)</f>
        <v>3183.6130000000003</v>
      </c>
      <c r="D9" s="13" t="s">
        <v>76</v>
      </c>
      <c r="E9" s="13" t="s">
        <v>77</v>
      </c>
    </row>
  </sheetData>
  <mergeCells count="4">
    <mergeCell ref="B2:E2"/>
    <mergeCell ref="B5:E5"/>
    <mergeCell ref="A9:B9"/>
    <mergeCell ref="A1:E1"/>
  </mergeCells>
  <pageMargins left="0.51181102362204722" right="0.51181102362204722" top="0.97916666666666663" bottom="0.78740157480314965" header="7.874015748031496E-2" footer="0.31496062992125984"/>
  <pageSetup paperSize="9" orientation="portrait" verticalDpi="0" r:id="rId1"/>
  <headerFooter>
    <oddHeader>&amp;L&amp;G&amp;C&amp;"-,Negrito"&amp;10SERVIÇO AUTÔNOMO DE ÁGUA E ESGOTO DE BARRA MANSA &amp;"-,Regular"
Av. Homero Leite, 572 - Saudade - Barra Mansa/RJ - CEP: 27313-190
CNPJ: 29.053.402/0001-36 - Inscrição Estadual: Isento
Tel.: (24) 3322-6195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146B19-4EA5-4985-94B3-AA901C4656F1}">
  <dimension ref="A1:AS3"/>
  <sheetViews>
    <sheetView view="pageLayout" zoomScaleNormal="100" workbookViewId="0">
      <selection activeCell="B8" sqref="B8"/>
    </sheetView>
  </sheetViews>
  <sheetFormatPr defaultRowHeight="15" x14ac:dyDescent="0.25"/>
  <cols>
    <col min="1" max="1" width="6.42578125" style="2" customWidth="1"/>
    <col min="2" max="2" width="57.28515625" style="2" customWidth="1"/>
    <col min="3" max="3" width="19.85546875" style="2" customWidth="1"/>
    <col min="4" max="45" width="9.140625" style="2"/>
  </cols>
  <sheetData>
    <row r="1" spans="1:3" x14ac:dyDescent="0.25">
      <c r="A1" s="45" t="s">
        <v>0</v>
      </c>
      <c r="B1" s="43" t="s">
        <v>79</v>
      </c>
      <c r="C1" s="43"/>
    </row>
    <row r="2" spans="1:3" x14ac:dyDescent="0.25">
      <c r="A2" s="49"/>
      <c r="B2" s="22"/>
      <c r="C2" s="23" t="s">
        <v>5</v>
      </c>
    </row>
    <row r="3" spans="1:3" ht="15" customHeight="1" x14ac:dyDescent="0.25">
      <c r="A3" s="8" t="s">
        <v>2</v>
      </c>
      <c r="B3" s="9" t="s">
        <v>121</v>
      </c>
      <c r="C3" s="10">
        <v>4.4000000000000004</v>
      </c>
    </row>
  </sheetData>
  <mergeCells count="2">
    <mergeCell ref="B1:C1"/>
    <mergeCell ref="A1:A2"/>
  </mergeCells>
  <pageMargins left="0.51181102362204722" right="0.51181102362204722" top="1.0104166666666667" bottom="0.78740157480314965" header="0.11811023622047245" footer="0.31496062992125984"/>
  <pageSetup paperSize="9" orientation="portrait" verticalDpi="0" r:id="rId1"/>
  <headerFooter>
    <oddHeader>&amp;L&amp;G&amp;C&amp;"-,Negrito"&amp;10SERVIÇO AUTÔNOMO DE ÁGUA E ESGOTO DE BARRA MANSA &amp;"-,Regular"
Av. Homero Leite, 572 - Saudade - Barra Mansa/RJ - CEP: 27313-190
CNPJ: 29.053.402/0001-36 - Inscrição Estadual: Isento
Tel.: (24) 3322-6195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Veículos</vt:lpstr>
      <vt:lpstr>Combustível</vt:lpstr>
      <vt:lpstr>Resíduos</vt:lpstr>
      <vt:lpstr>Tarifa Ônibus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Thaís Matti Baptista</dc:creator>
  <cp:lastModifiedBy>Paulo Sérgio Leone</cp:lastModifiedBy>
  <cp:lastPrinted>2024-01-09T17:15:10Z</cp:lastPrinted>
  <dcterms:created xsi:type="dcterms:W3CDTF">2021-05-24T12:02:05Z</dcterms:created>
  <dcterms:modified xsi:type="dcterms:W3CDTF">2024-01-10T11:55:44Z</dcterms:modified>
</cp:coreProperties>
</file>