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3-GESTÃO\01 - RICARDO\08 - 2024\2 - Coleta Residuos CRS\Lixo_Planilha_cotações_Janeiro_24\13-QUADRO COTAÇÕES\"/>
    </mc:Choice>
  </mc:AlternateContent>
  <xr:revisionPtr revIDLastSave="0" documentId="13_ncr:1_{492B88DE-24B6-49E6-B4AB-AF7F528B0A68}" xr6:coauthVersionLast="47" xr6:coauthVersionMax="47" xr10:uidLastSave="{00000000-0000-0000-0000-000000000000}"/>
  <bookViews>
    <workbookView xWindow="-120" yWindow="-120" windowWidth="29040" windowHeight="15840" tabRatio="780" xr2:uid="{00000000-000D-0000-FFFF-FFFF00000000}"/>
  </bookViews>
  <sheets>
    <sheet name="Tabela cotaçoes" sheetId="10" r:id="rId1"/>
    <sheet name="Plan1" sheetId="14" r:id="rId2"/>
  </sheets>
  <definedNames>
    <definedName name="AbaDeprec">#REF!</definedName>
    <definedName name="AbaRemun">#REF!</definedName>
  </definedNames>
  <calcPr calcId="191029"/>
</workbook>
</file>

<file path=xl/calcChain.xml><?xml version="1.0" encoding="utf-8"?>
<calcChain xmlns="http://schemas.openxmlformats.org/spreadsheetml/2006/main">
  <c r="K56" i="10" l="1"/>
  <c r="K55" i="10"/>
  <c r="K59" i="10"/>
  <c r="K13" i="10"/>
  <c r="K9" i="10"/>
  <c r="K50" i="10"/>
  <c r="K49" i="10"/>
  <c r="K61" i="10"/>
  <c r="K63" i="10"/>
  <c r="K60" i="10"/>
  <c r="K62" i="10"/>
  <c r="K52" i="10"/>
  <c r="K43" i="10"/>
  <c r="K35" i="10"/>
  <c r="K36" i="10"/>
  <c r="K37" i="10"/>
  <c r="K38" i="10"/>
  <c r="K39" i="10"/>
  <c r="K40" i="10"/>
  <c r="K34" i="10"/>
  <c r="K22" i="10"/>
  <c r="K23" i="10"/>
  <c r="K24" i="10"/>
  <c r="K25" i="10"/>
  <c r="K26" i="10"/>
  <c r="K27" i="10"/>
  <c r="K28" i="10"/>
  <c r="K21" i="10"/>
  <c r="K6" i="10"/>
  <c r="K7" i="10"/>
  <c r="K8" i="10"/>
  <c r="K10" i="10"/>
  <c r="K11" i="10"/>
  <c r="K12" i="10"/>
  <c r="K14" i="10"/>
  <c r="K15" i="10"/>
  <c r="K16" i="10"/>
  <c r="K17" i="10"/>
  <c r="K18" i="10"/>
  <c r="K5" i="10"/>
</calcChain>
</file>

<file path=xl/sharedStrings.xml><?xml version="1.0" encoding="utf-8"?>
<sst xmlns="http://schemas.openxmlformats.org/spreadsheetml/2006/main" count="230" uniqueCount="135">
  <si>
    <t>Boné</t>
  </si>
  <si>
    <t>Cone de Sinalização</t>
  </si>
  <si>
    <t>ITENS</t>
  </si>
  <si>
    <t>PREÇO 1 (R$)</t>
  </si>
  <si>
    <t>FONTE</t>
  </si>
  <si>
    <t>DATA</t>
  </si>
  <si>
    <t>PREÇO 2 (R$)</t>
  </si>
  <si>
    <t>PREÇO 3  (R$)</t>
  </si>
  <si>
    <t>PREÇO (mediana)     Unitário (R$ )</t>
  </si>
  <si>
    <t>OBSERVAÇÕES</t>
  </si>
  <si>
    <t>EPI`s</t>
  </si>
  <si>
    <t>Luva de Proteção</t>
  </si>
  <si>
    <t>Magazine Luiza</t>
  </si>
  <si>
    <t>Mercado Livre</t>
  </si>
  <si>
    <t>um par de Luva</t>
  </si>
  <si>
    <t>Mercado Shops</t>
  </si>
  <si>
    <t xml:space="preserve">um par </t>
  </si>
  <si>
    <t>Lojas Americacanas</t>
  </si>
  <si>
    <t>um par de botina</t>
  </si>
  <si>
    <t>Calça com reflexivo</t>
  </si>
  <si>
    <t xml:space="preserve">Mercado Livre </t>
  </si>
  <si>
    <t>Prometal</t>
  </si>
  <si>
    <t>Camiseta c/ reflexivo</t>
  </si>
  <si>
    <t>Zengo Uniformes</t>
  </si>
  <si>
    <t>Camisa de brim c/ Reflexivo</t>
  </si>
  <si>
    <t>Uniformes Rubens Filho</t>
  </si>
  <si>
    <t>Canal Agrícola</t>
  </si>
  <si>
    <t>Americanas</t>
  </si>
  <si>
    <t>Casas Bahia</t>
  </si>
  <si>
    <t xml:space="preserve">Colete com Reflexivo   </t>
  </si>
  <si>
    <t>Casa Ferrari</t>
  </si>
  <si>
    <t>Loja do Mecânico</t>
  </si>
  <si>
    <t>Higiênização de Uniformes</t>
  </si>
  <si>
    <t>Pregão Eletrônico     060/2022 Torres-RS</t>
  </si>
  <si>
    <t>Tamada Preços 05/2022 Barão do Triunfo-RS</t>
  </si>
  <si>
    <t>Pregão Eletrônico 009/2022 São Vicente do Sul-RS</t>
  </si>
  <si>
    <t>Valor da Higienização mensal por funcionário</t>
  </si>
  <si>
    <t>FERRAMENTAS/ ACESS.</t>
  </si>
  <si>
    <t>Vassoura Varrição Ext.</t>
  </si>
  <si>
    <t>Amazon</t>
  </si>
  <si>
    <t>Vassourão p/ Gari</t>
  </si>
  <si>
    <t>Joli.com.br</t>
  </si>
  <si>
    <t>Am,ericanas</t>
  </si>
  <si>
    <t>Lojas 360</t>
  </si>
  <si>
    <t>Carrefour</t>
  </si>
  <si>
    <t>Pneu 275/80  R 22.5</t>
  </si>
  <si>
    <t>COMBUSTIVEIS / ÓLEOS</t>
  </si>
  <si>
    <t>preço do litro</t>
  </si>
  <si>
    <t>Óleo de Transmissão / Câmbio</t>
  </si>
  <si>
    <t>Óleo Hidráulico</t>
  </si>
  <si>
    <t>startmaqimplementos.com.br</t>
  </si>
  <si>
    <t>lojascoplana.com</t>
  </si>
  <si>
    <t>Óleo do Motor Caminhão</t>
  </si>
  <si>
    <t>Graxa p/ Lubrificação</t>
  </si>
  <si>
    <t>preço do kilo</t>
  </si>
  <si>
    <t>Kit completo Filtros  Caminhão</t>
  </si>
  <si>
    <t>preço do Kit completo</t>
  </si>
  <si>
    <t>CONSUMOS CAMINHÃO</t>
  </si>
  <si>
    <t>Pregão Presencial 003/2022   Caçador-SC</t>
  </si>
  <si>
    <t>Pregâo Eletrônico 049/2022 Cachoeirinha-RS</t>
  </si>
  <si>
    <t>2,0Litros / 1.000 KM</t>
  </si>
  <si>
    <t>Consumo de 2 Litros de óleo a cada 1000 KM rodados</t>
  </si>
  <si>
    <t>0,66 Litros / 1.000 KM</t>
  </si>
  <si>
    <t>Consumo de 0,66 Litros a cada 1000 KM rodados</t>
  </si>
  <si>
    <t>3,48 Litros / 1.000 KM</t>
  </si>
  <si>
    <t>Consumo de 3,48 Litros a cada 1000 Km rodados</t>
  </si>
  <si>
    <t>1,0 KG / 1.000 KM</t>
  </si>
  <si>
    <t>Consumo de 1,0 Quilo a cada 1000 KM rodados</t>
  </si>
  <si>
    <t>Seguro contra Terceiros</t>
  </si>
  <si>
    <t>R$ / Ano</t>
  </si>
  <si>
    <t>Custo de Implantação -Monitoramento e Rastreamento da Frota</t>
  </si>
  <si>
    <t>Custo de implantação para cada caminhão, inclusive o reserva</t>
  </si>
  <si>
    <t>Custo de Manutenção -Monitoramento e Rastreamento da Frota</t>
  </si>
  <si>
    <t>Custo de Manutenção Mensal do Sistema de Monitoramento para cada caminhão, inclusive o Reserva</t>
  </si>
  <si>
    <t>Custo de Manutenção com Valor em Reais por KM rodado</t>
  </si>
  <si>
    <t xml:space="preserve">Custo da recapagem Pneus 275 / 80 R22.5 </t>
  </si>
  <si>
    <t>Custo da Recapagem de cada pneu</t>
  </si>
  <si>
    <t>Óleo diesel              (Km/Litro)</t>
  </si>
  <si>
    <t>òleo do Motor              (Litros / 1000 Km)</t>
  </si>
  <si>
    <t>Óleo da Transmissão  (Litros / 1000 Km)</t>
  </si>
  <si>
    <t>Óleo Hidráulico              (Litros / 1000 Km)</t>
  </si>
  <si>
    <t>Graxa p/ Lubrificação         (Kg / 1000 Km)</t>
  </si>
  <si>
    <t>oceanob2b.com</t>
  </si>
  <si>
    <t>superepi.co.br</t>
  </si>
  <si>
    <t>multiseg.com.br</t>
  </si>
  <si>
    <t>lojadomecanico.com.br</t>
  </si>
  <si>
    <t>fastcarbrasil</t>
  </si>
  <si>
    <t>0,85 Reajustado para R$ 0,92 para Jul/23</t>
  </si>
  <si>
    <t>Custo de Manutenção  dos caminhões Colettores por KM rodado</t>
  </si>
  <si>
    <t>efacil.com.br</t>
  </si>
  <si>
    <t>Calça em Brim</t>
  </si>
  <si>
    <t>Camisa em Brim</t>
  </si>
  <si>
    <t>Calçado em couro</t>
  </si>
  <si>
    <t>Tênis</t>
  </si>
  <si>
    <t>Capa de chuva</t>
  </si>
  <si>
    <t>Pneu 175/70 R14</t>
  </si>
  <si>
    <t>Óleo Diesel S10</t>
  </si>
  <si>
    <t>Gasolina Comum</t>
  </si>
  <si>
    <t>Óleo do Motor Pickup/furgão</t>
  </si>
  <si>
    <t>Kit Completo Filtros Pickup/furgão</t>
  </si>
  <si>
    <t>Garfo</t>
  </si>
  <si>
    <t>Pneu 175/65 R14</t>
  </si>
  <si>
    <t>Furgão Limpeza geral com desinfecção –
limpeza da parte externa e aspirar parte interna,
limpeza de painéis e outras partes da parte interna
do veículo de forma detalhada, secar e passar
pretinho nos pneus, encerar a lataria, lavar motor e
lubrificar.</t>
  </si>
  <si>
    <t>Caminhonete. Ducha com limpeza interna e
acabamento - limpeza da parte externa e aspirar
parte interna, limpeza de painéis e outras partes da
parte interna do veículo de forma detalhada, secar e
passar pretinho nos pneus e encerar a lataria</t>
  </si>
  <si>
    <t>Carro de passeio (até 07 lugares). Limpeza geral
com lubrificação – limpeza da parte externa e aspirar
parte interna, limpeza de painéis e outras partes da
parte interna do veículo de forma detalhada, secar e
passar pretinho nos pneus, encerar a lataria, lavar
motor e lubrificar.</t>
  </si>
  <si>
    <t xml:space="preserve">Container. Ducha com agua e sabão –
limpeza da parte externa e parte interna.
</t>
  </si>
  <si>
    <t>Pregão Presencial     051/2015 São Joao Del-Rei</t>
  </si>
  <si>
    <t>Loja do Mecanico</t>
  </si>
  <si>
    <t>Pá  quadrada tipo concha</t>
  </si>
  <si>
    <t>Dpaschoal</t>
  </si>
  <si>
    <t>Rede Manaus</t>
  </si>
  <si>
    <t>Extra.com</t>
  </si>
  <si>
    <t>Caminhão de Lixo. Limpeza geral com lubrificação – limpeza da parte externa e aspirar parte interna, limpeza de painéis e outras partes da parte interna do veículo de forma detalhada, secar e passar pretinho nos pneus, encerar a lataria, lavar motor e lubrificar</t>
  </si>
  <si>
    <t>Pregão Presencial nº 010/2023 Nova Santa Helena-MT</t>
  </si>
  <si>
    <t>PREGÃO PRESENCIAL Nº 33/2022 SAMAE</t>
  </si>
  <si>
    <t>Pregão Eletrônico     060/2023 Torres-RS</t>
  </si>
  <si>
    <t>Tamada Preços 05/2023 Barão do Triunfo-RS</t>
  </si>
  <si>
    <t xml:space="preserve">                                                           TABELA DE PREÇOS ESTIMADOS</t>
  </si>
  <si>
    <t>Km / Litro</t>
  </si>
  <si>
    <t>Pregão Presencial     051/2023 São Joao Del-Rei</t>
  </si>
  <si>
    <t>PREGÃO PRESENCIAL Nº 33/2023 SAMAE</t>
  </si>
  <si>
    <t>Pregão Presencial 003/2023   Caçador-SC</t>
  </si>
  <si>
    <t>Bota de borracha 3/4"</t>
  </si>
  <si>
    <t>Vulcabras</t>
  </si>
  <si>
    <t>Akira Ferragens</t>
  </si>
  <si>
    <t xml:space="preserve">Avental </t>
  </si>
  <si>
    <t>Vonder</t>
  </si>
  <si>
    <t>Alastra</t>
  </si>
  <si>
    <t>LAVAGEM DE EQUIP.</t>
  </si>
  <si>
    <t>EDUCAÇÃO AMBIENTAL</t>
  </si>
  <si>
    <t>Custo por mês.</t>
  </si>
  <si>
    <t>Edital CP 005/2023 Barreiras-BA</t>
  </si>
  <si>
    <t xml:space="preserve"> Campanha informativa (Itinerário, horários, ecopontos, etec) midia impressa. </t>
  </si>
  <si>
    <t>Serviços de atendimento ao consumidor (site, whatsapp, e outras mídias eletronicas).</t>
  </si>
  <si>
    <t>Relatorio Prime -SAAE/BM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</si>
</sst>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sz val="8"/>
      <color theme="5" tint="-0.249977111117893"/>
      <name val="Times New Roman"/>
      <family val="1"/>
    </font>
    <font>
      <sz val="18"/>
      <color theme="1"/>
      <name val="Times New Roman"/>
      <family val="1"/>
    </font>
    <font>
      <sz val="10"/>
      <name val="Times New Roman"/>
      <family val="1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7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63"/>
  <sheetViews>
    <sheetView tabSelected="1" view="pageBreakPreview" zoomScale="60" zoomScaleNormal="100" workbookViewId="0">
      <selection activeCell="L59" sqref="L59"/>
    </sheetView>
  </sheetViews>
  <sheetFormatPr defaultRowHeight="12.75" x14ac:dyDescent="0.2"/>
  <cols>
    <col min="1" max="1" width="22.5703125" customWidth="1"/>
    <col min="2" max="2" width="8.42578125" style="19" customWidth="1"/>
    <col min="3" max="3" width="15" customWidth="1"/>
    <col min="4" max="4" width="11.28515625" customWidth="1"/>
    <col min="5" max="5" width="10.28515625" style="19" customWidth="1"/>
    <col min="6" max="6" width="14.140625" customWidth="1"/>
    <col min="7" max="7" width="9.85546875" style="20" customWidth="1"/>
    <col min="8" max="8" width="10.5703125" style="19" customWidth="1"/>
    <col min="9" max="9" width="16.5703125" customWidth="1"/>
    <col min="10" max="10" width="10.42578125" customWidth="1"/>
    <col min="11" max="11" width="13.42578125" style="18" customWidth="1"/>
    <col min="12" max="12" width="22.140625" customWidth="1"/>
    <col min="13" max="13" width="10.85546875" bestFit="1" customWidth="1"/>
  </cols>
  <sheetData>
    <row r="1" spans="1:13" x14ac:dyDescent="0.2">
      <c r="A1" s="24" t="s">
        <v>117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x14ac:dyDescent="0.2">
      <c r="A2" s="2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3" ht="22.5" x14ac:dyDescent="0.2">
      <c r="A3" s="1" t="s">
        <v>2</v>
      </c>
      <c r="B3" s="2" t="s">
        <v>3</v>
      </c>
      <c r="C3" s="1" t="s">
        <v>4</v>
      </c>
      <c r="D3" s="1" t="s">
        <v>5</v>
      </c>
      <c r="E3" s="3" t="s">
        <v>6</v>
      </c>
      <c r="F3" s="1" t="s">
        <v>4</v>
      </c>
      <c r="G3" s="1" t="s">
        <v>5</v>
      </c>
      <c r="H3" s="2" t="s">
        <v>7</v>
      </c>
      <c r="I3" s="1" t="s">
        <v>4</v>
      </c>
      <c r="J3" s="1" t="s">
        <v>5</v>
      </c>
      <c r="K3" s="4" t="s">
        <v>8</v>
      </c>
      <c r="L3" s="1" t="s">
        <v>9</v>
      </c>
    </row>
    <row r="4" spans="1:13" x14ac:dyDescent="0.2">
      <c r="A4" s="5" t="s">
        <v>10</v>
      </c>
      <c r="B4" s="6"/>
      <c r="C4" s="5"/>
      <c r="D4" s="5"/>
      <c r="E4" s="6"/>
      <c r="F4" s="5"/>
      <c r="G4" s="5"/>
      <c r="H4" s="6"/>
      <c r="I4" s="5"/>
      <c r="J4" s="5"/>
      <c r="K4" s="7"/>
      <c r="L4" s="5"/>
    </row>
    <row r="5" spans="1:13" x14ac:dyDescent="0.2">
      <c r="A5" s="5" t="s">
        <v>11</v>
      </c>
      <c r="B5" s="6">
        <v>7.99</v>
      </c>
      <c r="C5" s="5" t="s">
        <v>82</v>
      </c>
      <c r="D5" s="8">
        <v>45296</v>
      </c>
      <c r="E5" s="6">
        <v>5.0199999999999996</v>
      </c>
      <c r="F5" s="5" t="s">
        <v>83</v>
      </c>
      <c r="G5" s="8">
        <v>45296</v>
      </c>
      <c r="H5" s="6">
        <v>5.74</v>
      </c>
      <c r="I5" s="5" t="s">
        <v>84</v>
      </c>
      <c r="J5" s="8">
        <v>45296</v>
      </c>
      <c r="K5" s="22">
        <f>MEDIAN(B5+E5+H5)/3</f>
        <v>6.25</v>
      </c>
      <c r="L5" s="5" t="s">
        <v>14</v>
      </c>
    </row>
    <row r="6" spans="1:13" x14ac:dyDescent="0.2">
      <c r="A6" s="5" t="s">
        <v>90</v>
      </c>
      <c r="B6" s="6">
        <v>61.01</v>
      </c>
      <c r="C6" s="5" t="s">
        <v>12</v>
      </c>
      <c r="D6" s="8">
        <v>45296</v>
      </c>
      <c r="E6" s="6">
        <v>36.9</v>
      </c>
      <c r="F6" s="5" t="s">
        <v>13</v>
      </c>
      <c r="G6" s="8">
        <v>45296</v>
      </c>
      <c r="H6" s="6">
        <v>68</v>
      </c>
      <c r="I6" s="5" t="s">
        <v>15</v>
      </c>
      <c r="J6" s="8">
        <v>45296</v>
      </c>
      <c r="K6" s="22">
        <f t="shared" ref="K6:K18" si="0">MEDIAN(B6+E6+H6)/3</f>
        <v>55.303333333333335</v>
      </c>
      <c r="L6" s="5"/>
    </row>
    <row r="7" spans="1:13" x14ac:dyDescent="0.2">
      <c r="A7" s="5" t="s">
        <v>91</v>
      </c>
      <c r="B7" s="6">
        <v>39.9</v>
      </c>
      <c r="C7" s="5" t="s">
        <v>13</v>
      </c>
      <c r="D7" s="8">
        <v>45297</v>
      </c>
      <c r="E7" s="6">
        <v>35.65</v>
      </c>
      <c r="F7" s="5" t="s">
        <v>13</v>
      </c>
      <c r="G7" s="8">
        <v>45297</v>
      </c>
      <c r="H7" s="6">
        <v>54.9</v>
      </c>
      <c r="I7" s="5" t="s">
        <v>12</v>
      </c>
      <c r="J7" s="8">
        <v>45297</v>
      </c>
      <c r="K7" s="22">
        <f t="shared" si="0"/>
        <v>43.483333333333327</v>
      </c>
    </row>
    <row r="8" spans="1:13" x14ac:dyDescent="0.2">
      <c r="A8" s="5" t="s">
        <v>92</v>
      </c>
      <c r="B8" s="6">
        <v>46.71</v>
      </c>
      <c r="C8" s="5" t="s">
        <v>13</v>
      </c>
      <c r="D8" s="8">
        <v>45298</v>
      </c>
      <c r="E8" s="6">
        <v>49.58</v>
      </c>
      <c r="F8" s="5" t="s">
        <v>13</v>
      </c>
      <c r="G8" s="8">
        <v>45298</v>
      </c>
      <c r="H8" s="6">
        <v>52.4</v>
      </c>
      <c r="I8" s="5" t="s">
        <v>17</v>
      </c>
      <c r="J8" s="8">
        <v>45298</v>
      </c>
      <c r="K8" s="22">
        <f t="shared" si="0"/>
        <v>49.563333333333333</v>
      </c>
      <c r="L8" s="5" t="s">
        <v>18</v>
      </c>
    </row>
    <row r="9" spans="1:13" x14ac:dyDescent="0.2">
      <c r="A9" s="5" t="s">
        <v>122</v>
      </c>
      <c r="B9" s="6">
        <v>65</v>
      </c>
      <c r="C9" s="5" t="s">
        <v>39</v>
      </c>
      <c r="D9" s="8">
        <v>45301</v>
      </c>
      <c r="E9" s="6">
        <v>20.2</v>
      </c>
      <c r="F9" s="5" t="s">
        <v>123</v>
      </c>
      <c r="G9" s="8">
        <v>45301</v>
      </c>
      <c r="H9" s="6">
        <v>45</v>
      </c>
      <c r="I9" s="5" t="s">
        <v>124</v>
      </c>
      <c r="J9" s="8">
        <v>45301</v>
      </c>
      <c r="K9" s="22">
        <f t="shared" si="0"/>
        <v>43.4</v>
      </c>
      <c r="L9" s="5"/>
    </row>
    <row r="10" spans="1:13" x14ac:dyDescent="0.2">
      <c r="A10" s="5" t="s">
        <v>19</v>
      </c>
      <c r="B10" s="6">
        <v>77.900000000000006</v>
      </c>
      <c r="C10" s="5" t="s">
        <v>20</v>
      </c>
      <c r="D10" s="8">
        <v>45298</v>
      </c>
      <c r="E10" s="6">
        <v>78.83</v>
      </c>
      <c r="F10" s="5" t="s">
        <v>13</v>
      </c>
      <c r="G10" s="8">
        <v>45298</v>
      </c>
      <c r="H10" s="6">
        <v>66.900000000000006</v>
      </c>
      <c r="I10" s="5" t="s">
        <v>21</v>
      </c>
      <c r="J10" s="8">
        <v>45298</v>
      </c>
      <c r="K10" s="22">
        <f t="shared" si="0"/>
        <v>74.543333333333337</v>
      </c>
      <c r="L10" s="5"/>
    </row>
    <row r="11" spans="1:13" x14ac:dyDescent="0.2">
      <c r="A11" s="5" t="s">
        <v>22</v>
      </c>
      <c r="B11" s="6">
        <v>46.99</v>
      </c>
      <c r="C11" s="5" t="s">
        <v>13</v>
      </c>
      <c r="D11" s="8">
        <v>45299</v>
      </c>
      <c r="E11" s="6">
        <v>59.42</v>
      </c>
      <c r="F11" s="5" t="s">
        <v>13</v>
      </c>
      <c r="G11" s="8">
        <v>45299</v>
      </c>
      <c r="H11" s="6">
        <v>44.49</v>
      </c>
      <c r="I11" s="5" t="s">
        <v>23</v>
      </c>
      <c r="J11" s="8">
        <v>45299</v>
      </c>
      <c r="K11" s="22">
        <f t="shared" si="0"/>
        <v>50.300000000000004</v>
      </c>
      <c r="L11" s="5"/>
    </row>
    <row r="12" spans="1:13" ht="22.5" x14ac:dyDescent="0.2">
      <c r="A12" s="5" t="s">
        <v>24</v>
      </c>
      <c r="B12" s="6">
        <v>78</v>
      </c>
      <c r="C12" s="5" t="s">
        <v>25</v>
      </c>
      <c r="D12" s="8">
        <v>45299</v>
      </c>
      <c r="E12" s="6">
        <v>76</v>
      </c>
      <c r="F12" s="5" t="s">
        <v>26</v>
      </c>
      <c r="G12" s="8">
        <v>45299</v>
      </c>
      <c r="H12" s="6">
        <v>74.75</v>
      </c>
      <c r="I12" s="5" t="s">
        <v>12</v>
      </c>
      <c r="J12" s="8">
        <v>45299</v>
      </c>
      <c r="K12" s="22">
        <f t="shared" si="0"/>
        <v>76.25</v>
      </c>
      <c r="L12" s="5"/>
    </row>
    <row r="13" spans="1:13" x14ac:dyDescent="0.2">
      <c r="A13" s="5" t="s">
        <v>125</v>
      </c>
      <c r="B13" s="6">
        <v>20.9</v>
      </c>
      <c r="C13" s="5" t="s">
        <v>126</v>
      </c>
      <c r="D13" s="8">
        <v>45301</v>
      </c>
      <c r="E13" s="6">
        <v>25.9</v>
      </c>
      <c r="F13" s="5" t="s">
        <v>39</v>
      </c>
      <c r="G13" s="8">
        <v>45301</v>
      </c>
      <c r="H13" s="6">
        <v>20.37</v>
      </c>
      <c r="I13" s="5" t="s">
        <v>127</v>
      </c>
      <c r="J13" s="8">
        <v>45301</v>
      </c>
      <c r="K13" s="22">
        <f t="shared" si="0"/>
        <v>22.39</v>
      </c>
      <c r="L13" s="5"/>
    </row>
    <row r="14" spans="1:13" x14ac:dyDescent="0.2">
      <c r="A14" s="23" t="s">
        <v>93</v>
      </c>
      <c r="B14" s="6">
        <v>119.99</v>
      </c>
      <c r="C14" s="5" t="s">
        <v>27</v>
      </c>
      <c r="D14" s="8">
        <v>45299</v>
      </c>
      <c r="E14" s="6">
        <v>99.85</v>
      </c>
      <c r="F14" s="5" t="s">
        <v>27</v>
      </c>
      <c r="G14" s="8">
        <v>45299</v>
      </c>
      <c r="H14" s="6">
        <v>74.59</v>
      </c>
      <c r="I14" s="5" t="s">
        <v>12</v>
      </c>
      <c r="J14" s="8">
        <v>45299</v>
      </c>
      <c r="K14" s="22">
        <f t="shared" si="0"/>
        <v>98.143333333333317</v>
      </c>
      <c r="L14" s="5" t="s">
        <v>16</v>
      </c>
    </row>
    <row r="15" spans="1:13" x14ac:dyDescent="0.2">
      <c r="A15" s="5" t="s">
        <v>0</v>
      </c>
      <c r="B15" s="6">
        <v>46.9</v>
      </c>
      <c r="C15" s="5" t="s">
        <v>107</v>
      </c>
      <c r="D15" s="8">
        <v>45300</v>
      </c>
      <c r="E15" s="6">
        <v>25.17</v>
      </c>
      <c r="F15" s="5" t="s">
        <v>13</v>
      </c>
      <c r="G15" s="8">
        <v>45300</v>
      </c>
      <c r="H15" s="6">
        <v>25.99</v>
      </c>
      <c r="I15" s="5" t="s">
        <v>39</v>
      </c>
      <c r="J15" s="8">
        <v>45300</v>
      </c>
      <c r="K15" s="22">
        <f t="shared" si="0"/>
        <v>32.68666666666666</v>
      </c>
      <c r="L15" s="5"/>
    </row>
    <row r="16" spans="1:13" x14ac:dyDescent="0.2">
      <c r="A16" s="9" t="s">
        <v>94</v>
      </c>
      <c r="B16" s="10">
        <v>85.21</v>
      </c>
      <c r="C16" s="9" t="s">
        <v>12</v>
      </c>
      <c r="D16" s="8">
        <v>45300</v>
      </c>
      <c r="E16" s="11">
        <v>69.53</v>
      </c>
      <c r="F16" s="9" t="s">
        <v>27</v>
      </c>
      <c r="G16" s="8">
        <v>45300</v>
      </c>
      <c r="H16" s="10">
        <v>115.45</v>
      </c>
      <c r="I16" s="9" t="s">
        <v>107</v>
      </c>
      <c r="J16" s="8">
        <v>45300</v>
      </c>
      <c r="K16" s="22">
        <f t="shared" si="0"/>
        <v>90.063333333333333</v>
      </c>
      <c r="L16" s="9"/>
      <c r="M16" s="19"/>
    </row>
    <row r="17" spans="1:12" x14ac:dyDescent="0.2">
      <c r="A17" s="5" t="s">
        <v>29</v>
      </c>
      <c r="B17" s="6">
        <v>59.99</v>
      </c>
      <c r="C17" s="5" t="s">
        <v>30</v>
      </c>
      <c r="D17" s="8">
        <v>45300</v>
      </c>
      <c r="E17" s="6">
        <v>54.96</v>
      </c>
      <c r="F17" s="5" t="s">
        <v>31</v>
      </c>
      <c r="G17" s="8">
        <v>45300</v>
      </c>
      <c r="H17" s="6">
        <v>63.72</v>
      </c>
      <c r="I17" s="5" t="s">
        <v>27</v>
      </c>
      <c r="J17" s="8">
        <v>45300</v>
      </c>
      <c r="K17" s="22">
        <f t="shared" si="0"/>
        <v>59.556666666666672</v>
      </c>
      <c r="L17" s="5"/>
    </row>
    <row r="18" spans="1:12" ht="33.75" x14ac:dyDescent="0.2">
      <c r="A18" s="5" t="s">
        <v>32</v>
      </c>
      <c r="B18" s="6">
        <v>128</v>
      </c>
      <c r="C18" s="5" t="s">
        <v>115</v>
      </c>
      <c r="D18" s="8">
        <v>45300</v>
      </c>
      <c r="E18" s="6">
        <v>100</v>
      </c>
      <c r="F18" s="5" t="s">
        <v>116</v>
      </c>
      <c r="G18" s="8">
        <v>45300</v>
      </c>
      <c r="H18" s="6">
        <v>10</v>
      </c>
      <c r="I18" s="5" t="s">
        <v>35</v>
      </c>
      <c r="J18" s="8">
        <v>45300</v>
      </c>
      <c r="K18" s="22">
        <f t="shared" si="0"/>
        <v>79.333333333333329</v>
      </c>
      <c r="L18" s="5" t="s">
        <v>36</v>
      </c>
    </row>
    <row r="19" spans="1:12" x14ac:dyDescent="0.2">
      <c r="A19" s="5"/>
      <c r="B19" s="6"/>
      <c r="C19" s="5"/>
      <c r="D19" s="5"/>
      <c r="E19" s="6"/>
      <c r="F19" s="5"/>
      <c r="G19" s="5"/>
      <c r="H19" s="6"/>
      <c r="I19" s="5"/>
      <c r="J19" s="5"/>
      <c r="K19" s="12"/>
      <c r="L19" s="5"/>
    </row>
    <row r="20" spans="1:12" x14ac:dyDescent="0.2">
      <c r="A20" s="5" t="s">
        <v>37</v>
      </c>
      <c r="B20" s="13"/>
      <c r="C20" s="14"/>
      <c r="D20" s="14"/>
      <c r="E20" s="13"/>
      <c r="F20" s="14"/>
      <c r="G20" s="15"/>
      <c r="H20" s="13"/>
      <c r="I20" s="14"/>
      <c r="J20" s="14"/>
      <c r="K20" s="16"/>
      <c r="L20" s="17"/>
    </row>
    <row r="21" spans="1:12" x14ac:dyDescent="0.2">
      <c r="A21" s="5" t="s">
        <v>38</v>
      </c>
      <c r="B21" s="6">
        <v>29.9</v>
      </c>
      <c r="C21" s="5" t="s">
        <v>13</v>
      </c>
      <c r="D21" s="8">
        <v>45296</v>
      </c>
      <c r="E21" s="6">
        <v>33.96</v>
      </c>
      <c r="F21" s="5" t="s">
        <v>27</v>
      </c>
      <c r="G21" s="8">
        <v>45296</v>
      </c>
      <c r="H21" s="6">
        <v>39.67</v>
      </c>
      <c r="I21" s="5" t="s">
        <v>39</v>
      </c>
      <c r="J21" s="8">
        <v>45296</v>
      </c>
      <c r="K21" s="22">
        <f t="shared" ref="K21:K28" si="1">MEDIAN(B21+E21+H21)/3</f>
        <v>34.51</v>
      </c>
      <c r="L21" s="5"/>
    </row>
    <row r="22" spans="1:12" x14ac:dyDescent="0.2">
      <c r="A22" s="5" t="s">
        <v>40</v>
      </c>
      <c r="B22" s="6">
        <v>52.76</v>
      </c>
      <c r="C22" s="5" t="s">
        <v>13</v>
      </c>
      <c r="D22" s="8">
        <v>45296</v>
      </c>
      <c r="E22" s="6">
        <v>75.67</v>
      </c>
      <c r="F22" s="5" t="s">
        <v>41</v>
      </c>
      <c r="G22" s="8">
        <v>45296</v>
      </c>
      <c r="H22" s="6">
        <v>51.06</v>
      </c>
      <c r="I22" s="5" t="s">
        <v>27</v>
      </c>
      <c r="J22" s="8">
        <v>45296</v>
      </c>
      <c r="K22" s="22">
        <f t="shared" si="1"/>
        <v>59.830000000000005</v>
      </c>
      <c r="L22" s="5"/>
    </row>
    <row r="23" spans="1:12" x14ac:dyDescent="0.2">
      <c r="A23" s="5" t="s">
        <v>100</v>
      </c>
      <c r="B23" s="6">
        <v>78</v>
      </c>
      <c r="C23" s="5" t="s">
        <v>42</v>
      </c>
      <c r="D23" s="8">
        <v>45297</v>
      </c>
      <c r="E23" s="6">
        <v>23.83</v>
      </c>
      <c r="F23" s="5" t="s">
        <v>13</v>
      </c>
      <c r="G23" s="8">
        <v>45297</v>
      </c>
      <c r="H23" s="6">
        <v>50.52</v>
      </c>
      <c r="I23" s="5" t="s">
        <v>12</v>
      </c>
      <c r="J23" s="8">
        <v>45297</v>
      </c>
      <c r="K23" s="22">
        <f t="shared" si="1"/>
        <v>50.783333333333331</v>
      </c>
      <c r="L23" s="5"/>
    </row>
    <row r="24" spans="1:12" x14ac:dyDescent="0.2">
      <c r="A24" s="5" t="s">
        <v>1</v>
      </c>
      <c r="B24" s="6">
        <v>39.99</v>
      </c>
      <c r="C24" s="5" t="s">
        <v>39</v>
      </c>
      <c r="D24" s="8">
        <v>45298</v>
      </c>
      <c r="E24" s="6">
        <v>51.1</v>
      </c>
      <c r="F24" s="5" t="s">
        <v>43</v>
      </c>
      <c r="G24" s="8">
        <v>45298</v>
      </c>
      <c r="H24" s="6">
        <v>27.4</v>
      </c>
      <c r="I24" s="5" t="s">
        <v>27</v>
      </c>
      <c r="J24" s="8">
        <v>45298</v>
      </c>
      <c r="K24" s="22">
        <f t="shared" si="1"/>
        <v>39.49666666666667</v>
      </c>
      <c r="L24" s="5"/>
    </row>
    <row r="25" spans="1:12" x14ac:dyDescent="0.2">
      <c r="A25" s="5" t="s">
        <v>108</v>
      </c>
      <c r="B25" s="6">
        <v>48</v>
      </c>
      <c r="C25" s="5" t="s">
        <v>89</v>
      </c>
      <c r="D25" s="8">
        <v>45298</v>
      </c>
      <c r="E25" s="6">
        <v>42.9</v>
      </c>
      <c r="F25" s="5" t="s">
        <v>12</v>
      </c>
      <c r="G25" s="8">
        <v>45298</v>
      </c>
      <c r="H25" s="6">
        <v>55.11</v>
      </c>
      <c r="I25" s="5" t="s">
        <v>85</v>
      </c>
      <c r="J25" s="8">
        <v>45298</v>
      </c>
      <c r="K25" s="22">
        <f t="shared" si="1"/>
        <v>48.669999999999995</v>
      </c>
      <c r="L25" s="5"/>
    </row>
    <row r="26" spans="1:12" x14ac:dyDescent="0.2">
      <c r="A26" s="5" t="s">
        <v>45</v>
      </c>
      <c r="B26" s="6">
        <v>1701.9</v>
      </c>
      <c r="C26" s="5" t="s">
        <v>109</v>
      </c>
      <c r="D26" s="8">
        <v>45299</v>
      </c>
      <c r="E26" s="6">
        <v>2061</v>
      </c>
      <c r="F26" s="5" t="s">
        <v>110</v>
      </c>
      <c r="G26" s="8">
        <v>45299</v>
      </c>
      <c r="H26" s="6">
        <v>2096</v>
      </c>
      <c r="I26" s="5" t="s">
        <v>28</v>
      </c>
      <c r="J26" s="8">
        <v>45299</v>
      </c>
      <c r="K26" s="22">
        <f t="shared" si="1"/>
        <v>1952.9666666666665</v>
      </c>
      <c r="L26" s="6"/>
    </row>
    <row r="27" spans="1:12" x14ac:dyDescent="0.2">
      <c r="A27" s="5" t="s">
        <v>95</v>
      </c>
      <c r="B27" s="6">
        <v>399.9</v>
      </c>
      <c r="C27" s="5" t="s">
        <v>44</v>
      </c>
      <c r="D27" s="8">
        <v>45299</v>
      </c>
      <c r="E27" s="6">
        <v>479.55</v>
      </c>
      <c r="F27" s="5" t="s">
        <v>110</v>
      </c>
      <c r="G27" s="8">
        <v>45299</v>
      </c>
      <c r="H27" s="6">
        <v>569.80999999999995</v>
      </c>
      <c r="I27" s="5" t="s">
        <v>12</v>
      </c>
      <c r="J27" s="8">
        <v>45299</v>
      </c>
      <c r="K27" s="22">
        <f t="shared" si="1"/>
        <v>483.08666666666664</v>
      </c>
      <c r="L27" s="5"/>
    </row>
    <row r="28" spans="1:12" x14ac:dyDescent="0.2">
      <c r="A28" s="5" t="s">
        <v>101</v>
      </c>
      <c r="B28" s="6">
        <v>324</v>
      </c>
      <c r="C28" s="5" t="s">
        <v>110</v>
      </c>
      <c r="D28" s="8">
        <v>45299</v>
      </c>
      <c r="E28" s="6">
        <v>312.5</v>
      </c>
      <c r="F28" s="5" t="s">
        <v>111</v>
      </c>
      <c r="G28" s="8">
        <v>45299</v>
      </c>
      <c r="H28" s="6">
        <v>329</v>
      </c>
      <c r="I28" s="5" t="s">
        <v>109</v>
      </c>
      <c r="J28" s="8">
        <v>45299</v>
      </c>
      <c r="K28" s="22">
        <f t="shared" si="1"/>
        <v>321.83333333333331</v>
      </c>
      <c r="L28" s="5"/>
    </row>
    <row r="29" spans="1:12" x14ac:dyDescent="0.2">
      <c r="A29" s="5"/>
      <c r="B29" s="6"/>
      <c r="C29" s="5"/>
      <c r="D29" s="5"/>
      <c r="E29" s="6"/>
      <c r="F29" s="5"/>
      <c r="G29" s="5"/>
      <c r="H29" s="6"/>
      <c r="I29" s="5"/>
      <c r="J29" s="5"/>
      <c r="K29" s="7"/>
      <c r="L29" s="5"/>
    </row>
    <row r="30" spans="1:12" x14ac:dyDescent="0.2">
      <c r="A30" s="5" t="s">
        <v>46</v>
      </c>
      <c r="B30" s="6"/>
      <c r="C30" s="5"/>
      <c r="D30" s="5"/>
      <c r="E30" s="6"/>
      <c r="F30" s="5"/>
      <c r="G30" s="5"/>
      <c r="H30" s="6"/>
      <c r="I30" s="5"/>
      <c r="J30" s="5"/>
      <c r="K30" s="7"/>
      <c r="L30" s="5"/>
    </row>
    <row r="31" spans="1:12" x14ac:dyDescent="0.2">
      <c r="A31" s="5"/>
      <c r="B31" s="6"/>
      <c r="C31" s="5"/>
      <c r="D31" s="5"/>
      <c r="E31" s="6"/>
      <c r="F31" s="5"/>
      <c r="G31" s="5"/>
      <c r="H31" s="6"/>
      <c r="I31" s="5"/>
      <c r="J31" s="5"/>
      <c r="K31" s="7"/>
      <c r="L31" s="5"/>
    </row>
    <row r="32" spans="1:12" ht="22.5" x14ac:dyDescent="0.2">
      <c r="A32" s="5" t="s">
        <v>96</v>
      </c>
      <c r="B32" s="6"/>
      <c r="C32" s="5"/>
      <c r="D32" s="8"/>
      <c r="E32" s="6"/>
      <c r="F32" s="5"/>
      <c r="G32" s="8"/>
      <c r="H32" s="6"/>
      <c r="I32" s="5" t="s">
        <v>134</v>
      </c>
      <c r="J32" s="8">
        <v>45291</v>
      </c>
      <c r="K32" s="21">
        <v>5.99</v>
      </c>
      <c r="L32" s="5" t="s">
        <v>47</v>
      </c>
    </row>
    <row r="33" spans="1:12" ht="22.5" x14ac:dyDescent="0.2">
      <c r="A33" s="5" t="s">
        <v>97</v>
      </c>
      <c r="B33" s="6"/>
      <c r="C33" s="5"/>
      <c r="D33" s="8"/>
      <c r="E33" s="6"/>
      <c r="F33" s="5"/>
      <c r="G33" s="8"/>
      <c r="H33" s="6"/>
      <c r="I33" s="5" t="s">
        <v>134</v>
      </c>
      <c r="J33" s="8">
        <v>45291</v>
      </c>
      <c r="K33" s="21">
        <v>5.89</v>
      </c>
      <c r="L33" s="5" t="s">
        <v>47</v>
      </c>
    </row>
    <row r="34" spans="1:12" x14ac:dyDescent="0.2">
      <c r="A34" s="5" t="s">
        <v>48</v>
      </c>
      <c r="B34" s="6">
        <v>66.56</v>
      </c>
      <c r="C34" s="5" t="s">
        <v>13</v>
      </c>
      <c r="D34" s="8">
        <v>45296</v>
      </c>
      <c r="E34" s="6">
        <v>57.36</v>
      </c>
      <c r="F34" s="5" t="s">
        <v>13</v>
      </c>
      <c r="G34" s="8">
        <v>45296</v>
      </c>
      <c r="H34" s="6">
        <v>48.04</v>
      </c>
      <c r="I34" s="5" t="s">
        <v>13</v>
      </c>
      <c r="J34" s="8">
        <v>45296</v>
      </c>
      <c r="K34" s="22">
        <f t="shared" ref="K34:K40" si="2">MEDIAN(B34+E34+H34)/3</f>
        <v>57.32</v>
      </c>
      <c r="L34" s="5" t="s">
        <v>47</v>
      </c>
    </row>
    <row r="35" spans="1:12" ht="22.5" x14ac:dyDescent="0.2">
      <c r="A35" s="5" t="s">
        <v>49</v>
      </c>
      <c r="B35" s="6">
        <v>43.29</v>
      </c>
      <c r="C35" s="5" t="s">
        <v>50</v>
      </c>
      <c r="D35" s="8">
        <v>45297</v>
      </c>
      <c r="E35" s="6">
        <v>27.49</v>
      </c>
      <c r="F35" s="5" t="s">
        <v>13</v>
      </c>
      <c r="G35" s="8">
        <v>45297</v>
      </c>
      <c r="H35" s="6">
        <v>36.99</v>
      </c>
      <c r="I35" s="5" t="s">
        <v>51</v>
      </c>
      <c r="J35" s="8">
        <v>45297</v>
      </c>
      <c r="K35" s="22">
        <f t="shared" si="2"/>
        <v>35.923333333333339</v>
      </c>
      <c r="L35" s="5" t="s">
        <v>47</v>
      </c>
    </row>
    <row r="36" spans="1:12" x14ac:dyDescent="0.2">
      <c r="A36" s="5" t="s">
        <v>52</v>
      </c>
      <c r="B36" s="6">
        <v>23.5</v>
      </c>
      <c r="C36" s="5" t="s">
        <v>13</v>
      </c>
      <c r="D36" s="8">
        <v>45298</v>
      </c>
      <c r="E36" s="6">
        <v>27.17</v>
      </c>
      <c r="F36" s="5" t="s">
        <v>12</v>
      </c>
      <c r="G36" s="8">
        <v>45298</v>
      </c>
      <c r="H36" s="6">
        <v>29.21</v>
      </c>
      <c r="I36" s="5" t="s">
        <v>86</v>
      </c>
      <c r="J36" s="8">
        <v>45298</v>
      </c>
      <c r="K36" s="22">
        <f t="shared" si="2"/>
        <v>26.626666666666665</v>
      </c>
      <c r="L36" s="5" t="s">
        <v>47</v>
      </c>
    </row>
    <row r="37" spans="1:12" x14ac:dyDescent="0.2">
      <c r="A37" s="5" t="s">
        <v>98</v>
      </c>
      <c r="B37" s="6">
        <v>58.94</v>
      </c>
      <c r="C37" s="5" t="s">
        <v>13</v>
      </c>
      <c r="D37" s="8">
        <v>45298</v>
      </c>
      <c r="E37" s="6">
        <v>40.46</v>
      </c>
      <c r="F37" s="5" t="s">
        <v>12</v>
      </c>
      <c r="G37" s="8">
        <v>45298</v>
      </c>
      <c r="H37" s="6">
        <v>44.03</v>
      </c>
      <c r="I37" s="5" t="s">
        <v>12</v>
      </c>
      <c r="J37" s="8">
        <v>45298</v>
      </c>
      <c r="K37" s="22">
        <f t="shared" si="2"/>
        <v>47.81</v>
      </c>
      <c r="L37" s="5" t="s">
        <v>47</v>
      </c>
    </row>
    <row r="38" spans="1:12" x14ac:dyDescent="0.2">
      <c r="A38" s="5" t="s">
        <v>53</v>
      </c>
      <c r="B38" s="6">
        <v>15.82</v>
      </c>
      <c r="C38" s="5" t="s">
        <v>13</v>
      </c>
      <c r="D38" s="8">
        <v>45299</v>
      </c>
      <c r="E38" s="6">
        <v>49.5</v>
      </c>
      <c r="F38" s="5" t="s">
        <v>13</v>
      </c>
      <c r="G38" s="8">
        <v>45299</v>
      </c>
      <c r="H38" s="6">
        <v>30.98</v>
      </c>
      <c r="I38" s="5" t="s">
        <v>31</v>
      </c>
      <c r="J38" s="8">
        <v>45299</v>
      </c>
      <c r="K38" s="22">
        <f t="shared" si="2"/>
        <v>32.1</v>
      </c>
      <c r="L38" s="5" t="s">
        <v>54</v>
      </c>
    </row>
    <row r="39" spans="1:12" x14ac:dyDescent="0.2">
      <c r="A39" s="5" t="s">
        <v>55</v>
      </c>
      <c r="B39" s="6">
        <v>386.87</v>
      </c>
      <c r="C39" s="5" t="s">
        <v>13</v>
      </c>
      <c r="D39" s="8">
        <v>45299</v>
      </c>
      <c r="E39" s="6">
        <v>450</v>
      </c>
      <c r="F39" s="5" t="s">
        <v>13</v>
      </c>
      <c r="G39" s="8">
        <v>45299</v>
      </c>
      <c r="H39" s="6">
        <v>326.64999999999998</v>
      </c>
      <c r="I39" s="5" t="s">
        <v>13</v>
      </c>
      <c r="J39" s="8">
        <v>45299</v>
      </c>
      <c r="K39" s="22">
        <f t="shared" si="2"/>
        <v>387.84</v>
      </c>
      <c r="L39" s="5" t="s">
        <v>56</v>
      </c>
    </row>
    <row r="40" spans="1:12" ht="22.5" x14ac:dyDescent="0.2">
      <c r="A40" s="5" t="s">
        <v>99</v>
      </c>
      <c r="B40" s="6">
        <v>313.20999999999998</v>
      </c>
      <c r="C40" s="5" t="s">
        <v>13</v>
      </c>
      <c r="D40" s="8">
        <v>45299</v>
      </c>
      <c r="E40" s="6">
        <v>369.9</v>
      </c>
      <c r="F40" s="5" t="s">
        <v>13</v>
      </c>
      <c r="G40" s="8">
        <v>45299</v>
      </c>
      <c r="H40" s="6">
        <v>157.4</v>
      </c>
      <c r="I40" s="5" t="s">
        <v>12</v>
      </c>
      <c r="J40" s="8">
        <v>45299</v>
      </c>
      <c r="K40" s="22">
        <f t="shared" si="2"/>
        <v>280.16999999999996</v>
      </c>
      <c r="L40" s="5" t="s">
        <v>56</v>
      </c>
    </row>
    <row r="41" spans="1:12" x14ac:dyDescent="0.2">
      <c r="A41" s="5"/>
      <c r="B41" s="6"/>
      <c r="C41" s="5"/>
      <c r="D41" s="8"/>
      <c r="E41" s="6"/>
      <c r="F41" s="5"/>
      <c r="G41" s="8"/>
      <c r="H41" s="6"/>
      <c r="I41" s="5"/>
      <c r="J41" s="8"/>
      <c r="K41" s="7"/>
      <c r="L41" s="5"/>
    </row>
    <row r="42" spans="1:12" x14ac:dyDescent="0.2">
      <c r="A42" s="5" t="s">
        <v>57</v>
      </c>
      <c r="B42" s="6"/>
      <c r="C42" s="5"/>
      <c r="D42" s="8"/>
      <c r="E42" s="6"/>
      <c r="F42" s="5"/>
      <c r="G42" s="8"/>
      <c r="H42" s="6"/>
      <c r="I42" s="5"/>
      <c r="J42" s="8"/>
      <c r="K42" s="7"/>
      <c r="L42" s="5"/>
    </row>
    <row r="43" spans="1:12" ht="33.75" x14ac:dyDescent="0.2">
      <c r="A43" s="5" t="s">
        <v>77</v>
      </c>
      <c r="B43" s="6">
        <v>2.1</v>
      </c>
      <c r="C43" s="5" t="s">
        <v>58</v>
      </c>
      <c r="D43" s="8">
        <v>45275</v>
      </c>
      <c r="E43" s="6">
        <v>1.5</v>
      </c>
      <c r="F43" s="5" t="s">
        <v>59</v>
      </c>
      <c r="G43" s="8">
        <v>45275</v>
      </c>
      <c r="H43" s="6">
        <v>3</v>
      </c>
      <c r="I43" s="5" t="s">
        <v>34</v>
      </c>
      <c r="J43" s="8">
        <v>45275</v>
      </c>
      <c r="K43" s="22">
        <f t="shared" ref="K43" si="3">MEDIAN(B43+E43+H43)/3</f>
        <v>2.1999999999999997</v>
      </c>
      <c r="L43" s="5" t="s">
        <v>118</v>
      </c>
    </row>
    <row r="44" spans="1:12" ht="33.75" x14ac:dyDescent="0.2">
      <c r="A44" s="5" t="s">
        <v>78</v>
      </c>
      <c r="B44" s="6">
        <v>4.1100000000000003</v>
      </c>
      <c r="C44" s="5" t="s">
        <v>58</v>
      </c>
      <c r="D44" s="8">
        <v>45275</v>
      </c>
      <c r="E44" s="6">
        <v>2</v>
      </c>
      <c r="F44" s="5" t="s">
        <v>59</v>
      </c>
      <c r="G44" s="8">
        <v>45275</v>
      </c>
      <c r="H44" s="6">
        <v>2</v>
      </c>
      <c r="I44" s="5" t="s">
        <v>34</v>
      </c>
      <c r="J44" s="8">
        <v>45275</v>
      </c>
      <c r="K44" s="7" t="s">
        <v>60</v>
      </c>
      <c r="L44" s="5" t="s">
        <v>61</v>
      </c>
    </row>
    <row r="45" spans="1:12" ht="33.75" x14ac:dyDescent="0.2">
      <c r="A45" s="5" t="s">
        <v>79</v>
      </c>
      <c r="B45" s="6">
        <v>2.91</v>
      </c>
      <c r="C45" s="5" t="s">
        <v>58</v>
      </c>
      <c r="D45" s="8">
        <v>45275</v>
      </c>
      <c r="E45" s="6">
        <v>0.32</v>
      </c>
      <c r="F45" s="5" t="s">
        <v>59</v>
      </c>
      <c r="G45" s="8">
        <v>45275</v>
      </c>
      <c r="H45" s="6">
        <v>0.66</v>
      </c>
      <c r="I45" s="5" t="s">
        <v>34</v>
      </c>
      <c r="J45" s="8">
        <v>45275</v>
      </c>
      <c r="K45" s="7" t="s">
        <v>62</v>
      </c>
      <c r="L45" s="5" t="s">
        <v>63</v>
      </c>
    </row>
    <row r="46" spans="1:12" ht="33.75" x14ac:dyDescent="0.2">
      <c r="A46" s="5" t="s">
        <v>80</v>
      </c>
      <c r="B46" s="6">
        <v>8.18</v>
      </c>
      <c r="C46" s="5" t="s">
        <v>58</v>
      </c>
      <c r="D46" s="8">
        <v>45275</v>
      </c>
      <c r="E46" s="6">
        <v>3.48</v>
      </c>
      <c r="F46" s="5" t="s">
        <v>59</v>
      </c>
      <c r="G46" s="8">
        <v>45275</v>
      </c>
      <c r="H46" s="6">
        <v>0.8</v>
      </c>
      <c r="I46" s="5" t="s">
        <v>34</v>
      </c>
      <c r="J46" s="8">
        <v>45275</v>
      </c>
      <c r="K46" s="7" t="s">
        <v>64</v>
      </c>
      <c r="L46" s="5" t="s">
        <v>65</v>
      </c>
    </row>
    <row r="47" spans="1:12" ht="33.75" x14ac:dyDescent="0.2">
      <c r="A47" s="5" t="s">
        <v>81</v>
      </c>
      <c r="B47" s="6">
        <v>1</v>
      </c>
      <c r="C47" s="5" t="s">
        <v>35</v>
      </c>
      <c r="D47" s="8">
        <v>45275</v>
      </c>
      <c r="E47" s="6">
        <v>1</v>
      </c>
      <c r="F47" s="5" t="s">
        <v>59</v>
      </c>
      <c r="G47" s="8">
        <v>45275</v>
      </c>
      <c r="H47" s="6">
        <v>0.66</v>
      </c>
      <c r="I47" s="5" t="s">
        <v>34</v>
      </c>
      <c r="J47" s="8">
        <v>45275</v>
      </c>
      <c r="K47" s="7" t="s">
        <v>66</v>
      </c>
      <c r="L47" s="5" t="s">
        <v>67</v>
      </c>
    </row>
    <row r="48" spans="1:12" ht="33.75" x14ac:dyDescent="0.2">
      <c r="A48" s="5" t="s">
        <v>68</v>
      </c>
      <c r="B48" s="6">
        <v>3500</v>
      </c>
      <c r="C48" s="5" t="s">
        <v>35</v>
      </c>
      <c r="D48" s="8">
        <v>45275</v>
      </c>
      <c r="E48" s="6">
        <v>3457</v>
      </c>
      <c r="F48" s="5" t="s">
        <v>59</v>
      </c>
      <c r="G48" s="8">
        <v>45275</v>
      </c>
      <c r="H48" s="6">
        <v>2000</v>
      </c>
      <c r="I48" s="5" t="s">
        <v>34</v>
      </c>
      <c r="J48" s="8">
        <v>45275</v>
      </c>
      <c r="K48" s="22">
        <v>3457</v>
      </c>
      <c r="L48" s="5" t="s">
        <v>69</v>
      </c>
    </row>
    <row r="49" spans="1:12" ht="33.75" x14ac:dyDescent="0.2">
      <c r="A49" s="5" t="s">
        <v>70</v>
      </c>
      <c r="B49" s="6">
        <v>344.5</v>
      </c>
      <c r="C49" s="5" t="s">
        <v>33</v>
      </c>
      <c r="D49" s="8">
        <v>45275</v>
      </c>
      <c r="E49" s="6">
        <v>300</v>
      </c>
      <c r="F49" s="5" t="s">
        <v>59</v>
      </c>
      <c r="G49" s="8">
        <v>45275</v>
      </c>
      <c r="H49" s="6">
        <v>284.67</v>
      </c>
      <c r="I49" s="5" t="s">
        <v>121</v>
      </c>
      <c r="J49" s="8">
        <v>45275</v>
      </c>
      <c r="K49" s="22">
        <f t="shared" ref="K49:K50" si="4">MEDIAN(B49+E49+H49)/3</f>
        <v>309.72333333333336</v>
      </c>
      <c r="L49" s="5" t="s">
        <v>71</v>
      </c>
    </row>
    <row r="50" spans="1:12" ht="45" x14ac:dyDescent="0.2">
      <c r="A50" s="5" t="s">
        <v>72</v>
      </c>
      <c r="B50" s="6">
        <v>57.45</v>
      </c>
      <c r="C50" s="5" t="s">
        <v>33</v>
      </c>
      <c r="D50" s="8">
        <v>45275</v>
      </c>
      <c r="E50" s="6">
        <v>100</v>
      </c>
      <c r="F50" s="5" t="s">
        <v>59</v>
      </c>
      <c r="G50" s="8">
        <v>45275</v>
      </c>
      <c r="H50" s="6">
        <v>84.67</v>
      </c>
      <c r="I50" s="5" t="s">
        <v>58</v>
      </c>
      <c r="J50" s="8">
        <v>45275</v>
      </c>
      <c r="K50" s="22">
        <f t="shared" si="4"/>
        <v>80.706666666666663</v>
      </c>
      <c r="L50" s="5" t="s">
        <v>73</v>
      </c>
    </row>
    <row r="51" spans="1:12" ht="33.75" x14ac:dyDescent="0.2">
      <c r="A51" s="5" t="s">
        <v>88</v>
      </c>
      <c r="B51" s="6">
        <v>0.85</v>
      </c>
      <c r="C51" s="5" t="s">
        <v>33</v>
      </c>
      <c r="D51" s="8">
        <v>45275</v>
      </c>
      <c r="E51" s="6">
        <v>0.85</v>
      </c>
      <c r="F51" s="5" t="s">
        <v>59</v>
      </c>
      <c r="G51" s="8">
        <v>45275</v>
      </c>
      <c r="H51" s="6">
        <v>0.86</v>
      </c>
      <c r="I51" s="5" t="s">
        <v>58</v>
      </c>
      <c r="J51" s="8">
        <v>45275</v>
      </c>
      <c r="K51" s="22" t="s">
        <v>87</v>
      </c>
      <c r="L51" s="5" t="s">
        <v>74</v>
      </c>
    </row>
    <row r="52" spans="1:12" ht="33.75" x14ac:dyDescent="0.2">
      <c r="A52" s="5" t="s">
        <v>75</v>
      </c>
      <c r="B52" s="6">
        <v>571</v>
      </c>
      <c r="C52" s="5" t="s">
        <v>115</v>
      </c>
      <c r="D52" s="8">
        <v>45275</v>
      </c>
      <c r="E52" s="6">
        <v>746</v>
      </c>
      <c r="F52" s="5" t="s">
        <v>59</v>
      </c>
      <c r="G52" s="8">
        <v>45275</v>
      </c>
      <c r="H52" s="6">
        <v>523.87</v>
      </c>
      <c r="I52" s="5" t="s">
        <v>58</v>
      </c>
      <c r="J52" s="8">
        <v>45275</v>
      </c>
      <c r="K52" s="22">
        <f t="shared" ref="K52" si="5">MEDIAN(B52+E52+H52)/3</f>
        <v>613.62333333333333</v>
      </c>
      <c r="L52" s="5" t="s">
        <v>76</v>
      </c>
    </row>
    <row r="53" spans="1:12" x14ac:dyDescent="0.2">
      <c r="A53" s="5"/>
      <c r="B53" s="6"/>
      <c r="C53" s="5"/>
      <c r="D53" s="8"/>
      <c r="E53" s="6"/>
      <c r="F53" s="5"/>
      <c r="G53" s="8"/>
      <c r="H53" s="6"/>
      <c r="I53" s="5"/>
      <c r="J53" s="8"/>
      <c r="K53" s="22"/>
      <c r="L53" s="5"/>
    </row>
    <row r="54" spans="1:12" x14ac:dyDescent="0.2">
      <c r="A54" s="5" t="s">
        <v>129</v>
      </c>
      <c r="B54" s="6"/>
      <c r="C54" s="5"/>
      <c r="D54" s="8"/>
      <c r="E54" s="6"/>
      <c r="F54" s="5"/>
      <c r="G54" s="8"/>
      <c r="H54" s="6"/>
      <c r="I54" s="5"/>
      <c r="J54" s="8"/>
      <c r="K54" s="22"/>
      <c r="L54" s="5"/>
    </row>
    <row r="55" spans="1:12" ht="45" x14ac:dyDescent="0.2">
      <c r="A55" s="5" t="s">
        <v>132</v>
      </c>
      <c r="B55" s="6">
        <v>1500</v>
      </c>
      <c r="C55" s="5" t="s">
        <v>131</v>
      </c>
      <c r="D55" s="8">
        <v>45275</v>
      </c>
      <c r="E55" s="6"/>
      <c r="F55" s="5"/>
      <c r="G55" s="8"/>
      <c r="H55" s="6"/>
      <c r="I55" s="5"/>
      <c r="J55" s="8"/>
      <c r="K55" s="22">
        <f>MEDIAN(B55+E55+H55)/1</f>
        <v>1500</v>
      </c>
      <c r="L55" s="5" t="s">
        <v>130</v>
      </c>
    </row>
    <row r="56" spans="1:12" ht="33.75" x14ac:dyDescent="0.2">
      <c r="A56" s="5" t="s">
        <v>133</v>
      </c>
      <c r="B56" s="6">
        <v>2500</v>
      </c>
      <c r="C56" s="5" t="s">
        <v>131</v>
      </c>
      <c r="D56" s="8">
        <v>45275</v>
      </c>
      <c r="E56" s="6"/>
      <c r="F56" s="5"/>
      <c r="G56" s="8"/>
      <c r="H56" s="6"/>
      <c r="I56" s="5"/>
      <c r="J56" s="8"/>
      <c r="K56" s="22">
        <f>MEDIAN(B56+E56+H56)/1</f>
        <v>2500</v>
      </c>
      <c r="L56" s="5" t="s">
        <v>130</v>
      </c>
    </row>
    <row r="57" spans="1:12" ht="18.75" customHeight="1" x14ac:dyDescent="0.2">
      <c r="A57" s="5"/>
      <c r="B57" s="6"/>
      <c r="C57" s="5"/>
      <c r="D57" s="8"/>
      <c r="E57" s="6"/>
      <c r="F57" s="5"/>
      <c r="G57" s="8"/>
      <c r="H57" s="6"/>
      <c r="I57" s="5"/>
      <c r="J57" s="8"/>
      <c r="K57" s="7"/>
      <c r="L57" s="5"/>
    </row>
    <row r="58" spans="1:12" x14ac:dyDescent="0.2">
      <c r="A58" s="5" t="s">
        <v>128</v>
      </c>
      <c r="B58" s="6"/>
      <c r="C58" s="5"/>
      <c r="D58" s="8"/>
      <c r="E58" s="6"/>
      <c r="F58" s="5"/>
      <c r="G58" s="8"/>
      <c r="H58" s="6"/>
      <c r="I58" s="5"/>
      <c r="J58" s="8"/>
      <c r="K58" s="7"/>
      <c r="L58" s="5"/>
    </row>
    <row r="59" spans="1:12" ht="123.75" x14ac:dyDescent="0.2">
      <c r="A59" s="5" t="s">
        <v>104</v>
      </c>
      <c r="B59" s="6">
        <v>34.5</v>
      </c>
      <c r="C59" s="5" t="s">
        <v>119</v>
      </c>
      <c r="D59" s="8">
        <v>45278</v>
      </c>
      <c r="E59" s="6">
        <v>86.58</v>
      </c>
      <c r="F59" s="5" t="s">
        <v>113</v>
      </c>
      <c r="G59" s="8">
        <v>45278</v>
      </c>
      <c r="H59" s="6">
        <v>50.17</v>
      </c>
      <c r="I59" s="8" t="s">
        <v>114</v>
      </c>
      <c r="J59" s="8"/>
      <c r="K59" s="22">
        <f>MEDIAN(B59+E59+H59)/2</f>
        <v>85.625</v>
      </c>
      <c r="L59" s="5"/>
    </row>
    <row r="60" spans="1:12" ht="112.5" x14ac:dyDescent="0.2">
      <c r="A60" s="5" t="s">
        <v>103</v>
      </c>
      <c r="B60" s="6">
        <v>87.5</v>
      </c>
      <c r="C60" s="5" t="s">
        <v>119</v>
      </c>
      <c r="D60" s="8">
        <v>45278</v>
      </c>
      <c r="E60" s="6">
        <v>113.08</v>
      </c>
      <c r="F60" s="5" t="s">
        <v>113</v>
      </c>
      <c r="G60" s="8">
        <v>45278</v>
      </c>
      <c r="H60" s="6"/>
      <c r="I60" s="5"/>
      <c r="J60" s="8"/>
      <c r="K60" s="22">
        <f t="shared" ref="K60:K62" si="6">MEDIAN(B60+E60+H60)/3</f>
        <v>66.86</v>
      </c>
      <c r="L60" s="5"/>
    </row>
    <row r="61" spans="1:12" ht="123.75" x14ac:dyDescent="0.2">
      <c r="A61" s="5" t="s">
        <v>102</v>
      </c>
      <c r="B61" s="6">
        <v>107.5</v>
      </c>
      <c r="C61" s="5" t="s">
        <v>119</v>
      </c>
      <c r="D61" s="8">
        <v>45278</v>
      </c>
      <c r="E61" s="6">
        <v>105</v>
      </c>
      <c r="F61" s="5" t="s">
        <v>113</v>
      </c>
      <c r="G61" s="8">
        <v>45278</v>
      </c>
      <c r="H61" s="6"/>
      <c r="I61" s="5"/>
      <c r="J61" s="8"/>
      <c r="K61" s="22">
        <f>MEDIAN(B61+E61+H61)/2</f>
        <v>106.25</v>
      </c>
      <c r="L61" s="5"/>
    </row>
    <row r="62" spans="1:12" ht="101.25" x14ac:dyDescent="0.2">
      <c r="A62" s="5" t="s">
        <v>112</v>
      </c>
      <c r="B62" s="6">
        <v>150</v>
      </c>
      <c r="C62" s="5" t="s">
        <v>119</v>
      </c>
      <c r="D62" s="8">
        <v>45278</v>
      </c>
      <c r="E62" s="6">
        <v>249.66</v>
      </c>
      <c r="F62" s="5" t="s">
        <v>113</v>
      </c>
      <c r="G62" s="8">
        <v>45278</v>
      </c>
      <c r="H62" s="6">
        <v>214.42</v>
      </c>
      <c r="I62" s="5" t="s">
        <v>120</v>
      </c>
      <c r="J62" s="8">
        <v>45278</v>
      </c>
      <c r="K62" s="22">
        <f t="shared" si="6"/>
        <v>204.6933333333333</v>
      </c>
      <c r="L62" s="5"/>
    </row>
    <row r="63" spans="1:12" ht="56.25" x14ac:dyDescent="0.2">
      <c r="A63" s="5" t="s">
        <v>105</v>
      </c>
      <c r="B63" s="6">
        <v>33.25</v>
      </c>
      <c r="C63" s="5" t="s">
        <v>106</v>
      </c>
      <c r="D63" s="8">
        <v>45278</v>
      </c>
      <c r="E63" s="6">
        <v>43.16</v>
      </c>
      <c r="F63" s="5" t="s">
        <v>113</v>
      </c>
      <c r="G63" s="8">
        <v>45278</v>
      </c>
      <c r="H63" s="6"/>
      <c r="I63" s="5"/>
      <c r="J63" s="8"/>
      <c r="K63" s="22">
        <f>MEDIAN(B63+E63+H63)/2</f>
        <v>38.204999999999998</v>
      </c>
      <c r="L63" s="5"/>
    </row>
  </sheetData>
  <mergeCells count="1">
    <mergeCell ref="A1:L2"/>
  </mergeCells>
  <phoneticPr fontId="6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3" orientation="landscape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G32" sqref="G3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Tabela cotaçoes</vt:lpstr>
      <vt:lpstr>Plan1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Paulo Sérgio Leone</cp:lastModifiedBy>
  <cp:lastPrinted>2024-01-12T12:56:32Z</cp:lastPrinted>
  <dcterms:created xsi:type="dcterms:W3CDTF">2000-12-13T10:02:50Z</dcterms:created>
  <dcterms:modified xsi:type="dcterms:W3CDTF">2024-01-12T12:56:40Z</dcterms:modified>
</cp:coreProperties>
</file>