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din\Downloads\"/>
    </mc:Choice>
  </mc:AlternateContent>
  <xr:revisionPtr revIDLastSave="0" documentId="13_ncr:1_{E03C52B6-1DFC-4B10-A741-1CFC79C1A030}" xr6:coauthVersionLast="47" xr6:coauthVersionMax="47" xr10:uidLastSave="{00000000-0000-0000-0000-000000000000}"/>
  <bookViews>
    <workbookView xWindow="28680" yWindow="-15" windowWidth="29040" windowHeight="15720" tabRatio="676" xr2:uid="{00000000-000D-0000-FFFF-FFFF00000000}"/>
  </bookViews>
  <sheets>
    <sheet name="PLANILHA DE CUSTOS" sheetId="1" r:id="rId1"/>
    <sheet name="MEMORIAL DESCRITIVO" sheetId="4" r:id="rId2"/>
    <sheet name="MEMORIA DE CALCULO" sheetId="10" r:id="rId3"/>
    <sheet name="CRONOGRAMA" sheetId="5" r:id="rId4"/>
    <sheet name="% BDI-ONERADO" sheetId="7" state="hidden" r:id="rId5"/>
  </sheets>
  <externalReferences>
    <externalReference r:id="rId6"/>
  </externalReferences>
  <definedNames>
    <definedName name="\0" localSheetId="4">'[1]#REF'!#REF!</definedName>
    <definedName name="\0" localSheetId="2">'[1]#REF'!#REF!</definedName>
    <definedName name="\0">'[1]#REF'!#REF!</definedName>
    <definedName name="\a" localSheetId="4">'[1]#REF'!#REF!</definedName>
    <definedName name="\a" localSheetId="2">'[1]#REF'!#REF!</definedName>
    <definedName name="\a">'[1]#REF'!#REF!</definedName>
    <definedName name="____est1" localSheetId="2">'[1]#REF'!#REF!</definedName>
    <definedName name="____est1">'[1]#REF'!#REF!</definedName>
    <definedName name="___est1" localSheetId="2">'[1]#REF'!#REF!</definedName>
    <definedName name="___est1">'[1]#REF'!#REF!</definedName>
    <definedName name="__est1" localSheetId="4">'[1]#REF'!#REF!</definedName>
    <definedName name="_xlnm.Print_Area" localSheetId="4">'% BDI-ONERADO'!$A$1:$H$45</definedName>
    <definedName name="_xlnm.Print_Area" localSheetId="2">'MEMORIA DE CALCULO'!$A$1:$H$35</definedName>
    <definedName name="_xlnm.Print_Area" localSheetId="1">'MEMORIAL DESCRITIVO'!$A$1:$J$23</definedName>
    <definedName name="_xlnm.Print_Area" localSheetId="0">'PLANILHA DE CUSTOS'!$A$1:$G$22</definedName>
    <definedName name="_xlnm.Database" localSheetId="4">'[1]#REF'!$A$2:$C$9469</definedName>
    <definedName name="_xlnm.Database" localSheetId="2">#REF!</definedName>
    <definedName name="_xlnm.Database">#REF!</definedName>
    <definedName name="C_" localSheetId="4">'[1]#REF'!#REF!</definedName>
    <definedName name="C_" localSheetId="2">'[1]#REF'!#REF!</definedName>
    <definedName name="C_">'[1]#REF'!#REF!</definedName>
    <definedName name="CORRELAÇÃO" localSheetId="2">#REF!</definedName>
    <definedName name="CORRELAÇÃO">#REF!</definedName>
    <definedName name="_xlnm.Print_Titles" localSheetId="4">'% BDI-ONERADO'!$1:$1</definedName>
    <definedName name="_xlnm.Print_Titles" localSheetId="2">'MEMORIA DE CALCULO'!$7:$7</definedName>
    <definedName name="_xlnm.Print_Titles" localSheetId="1">'MEMORIAL DESCRITIVO'!$1:$8</definedName>
    <definedName name="_xlnm.Print_Titles" localSheetId="0">'PLANILHA DE CUSTOS'!$8:$9</definedName>
    <definedName name="TOTAL1">'[1]#REF'!$H$96</definedName>
    <definedName name="TOTAL10" localSheetId="4">'[1]#REF'!#REF!</definedName>
    <definedName name="TOTAL10" localSheetId="2">'[1]#REF'!#REF!</definedName>
    <definedName name="TOTAL10">'[1]#REF'!#REF!</definedName>
    <definedName name="TOTAL11" localSheetId="4">'[1]#REF'!#REF!</definedName>
    <definedName name="TOTAL11" localSheetId="2">'[1]#REF'!#REF!</definedName>
    <definedName name="TOTAL11">'[1]#REF'!#REF!</definedName>
    <definedName name="TOTAL12" localSheetId="4">'[1]#REF'!#REF!</definedName>
    <definedName name="TOTAL12" localSheetId="2">'[1]#REF'!#REF!</definedName>
    <definedName name="TOTAL12">'[1]#REF'!#REF!</definedName>
    <definedName name="TOTAL13" localSheetId="4">'[1]#REF'!#REF!</definedName>
    <definedName name="TOTAL13" localSheetId="2">'[1]#REF'!#REF!</definedName>
    <definedName name="TOTAL13">'[1]#REF'!#REF!</definedName>
    <definedName name="TOTAL14" localSheetId="4">'[1]#REF'!#REF!</definedName>
    <definedName name="TOTAL14" localSheetId="2">'[1]#REF'!#REF!</definedName>
    <definedName name="TOTAL14">'[1]#REF'!#REF!</definedName>
    <definedName name="TOTAL15" localSheetId="4">'[1]#REF'!#REF!</definedName>
    <definedName name="TOTAL15" localSheetId="2">'[1]#REF'!#REF!</definedName>
    <definedName name="TOTAL15">'[1]#REF'!#REF!</definedName>
    <definedName name="TOTAL16" localSheetId="4">'[1]#REF'!#REF!</definedName>
    <definedName name="TOTAL16" localSheetId="2">'[1]#REF'!#REF!</definedName>
    <definedName name="TOTAL16">'[1]#REF'!#REF!</definedName>
    <definedName name="TOTAL17" localSheetId="4">'[1]#REF'!#REF!</definedName>
    <definedName name="TOTAL17" localSheetId="2">'[1]#REF'!#REF!</definedName>
    <definedName name="TOTAL17">'[1]#REF'!#REF!</definedName>
    <definedName name="TOTAL18" localSheetId="4">'[1]#REF'!#REF!</definedName>
    <definedName name="TOTAL18" localSheetId="2">'[1]#REF'!#REF!</definedName>
    <definedName name="TOTAL18">'[1]#REF'!#REF!</definedName>
    <definedName name="TOTAL19" localSheetId="4">'[1]#REF'!#REF!</definedName>
    <definedName name="TOTAL19" localSheetId="2">'[1]#REF'!#REF!</definedName>
    <definedName name="TOTAL19">'[1]#REF'!#REF!</definedName>
    <definedName name="TOTAL1A">'[1]#REF'!$H$21</definedName>
    <definedName name="TOTAL1C">'[1]#REF'!$H$58</definedName>
    <definedName name="TOTAL2">'[1]#REF'!$K$96</definedName>
    <definedName name="TOTAL2A">'[1]#REF'!$K$21</definedName>
    <definedName name="TOTAL3">'[1]#REF'!$O$96</definedName>
    <definedName name="TOTAL3A">'[1]#REF'!$O$21</definedName>
    <definedName name="TOTAL4">'[1]#REF'!$U$96</definedName>
    <definedName name="TOTAL4A">'[1]#REF'!$U$21</definedName>
    <definedName name="TOTAL5">'[1]#REF'!$Y$96</definedName>
    <definedName name="TOTAL5A">'[1]#REF'!$Y$21</definedName>
    <definedName name="TOTAL6" localSheetId="4">'[1]#REF'!#REF!</definedName>
    <definedName name="TOTAL6" localSheetId="2">'[1]#REF'!#REF!</definedName>
    <definedName name="TOTAL6">'[1]#REF'!#REF!</definedName>
    <definedName name="TOTAL6A" localSheetId="4">'[1]#REF'!#REF!</definedName>
    <definedName name="TOTAL6A" localSheetId="2">'[1]#REF'!#REF!</definedName>
    <definedName name="TOTAL6A">'[1]#REF'!#REF!</definedName>
    <definedName name="TOTAL7" localSheetId="4">'[1]#REF'!#REF!</definedName>
    <definedName name="TOTAL7" localSheetId="2">'[1]#REF'!#REF!</definedName>
    <definedName name="TOTAL7">'[1]#REF'!#REF!</definedName>
    <definedName name="TOTAL7A" localSheetId="4">'[1]#REF'!#REF!</definedName>
    <definedName name="TOTAL7A" localSheetId="2">'[1]#REF'!#REF!</definedName>
    <definedName name="TOTAL7A">'[1]#REF'!#REF!</definedName>
    <definedName name="TOTAL7B" localSheetId="4">'[1]#REF'!#REF!</definedName>
    <definedName name="TOTAL7B" localSheetId="2">'[1]#REF'!#REF!</definedName>
    <definedName name="TOTAL7B">'[1]#REF'!#REF!</definedName>
    <definedName name="TOTAL7C" localSheetId="4">'[1]#REF'!#REF!</definedName>
    <definedName name="TOTAL7C" localSheetId="2">'[1]#REF'!#REF!</definedName>
    <definedName name="TOTAL7C">'[1]#REF'!#REF!</definedName>
    <definedName name="TOTAL7D" localSheetId="4">'[1]#REF'!#REF!</definedName>
    <definedName name="TOTAL7D" localSheetId="2">'[1]#REF'!#REF!</definedName>
    <definedName name="TOTAL7D">'[1]#REF'!#REF!</definedName>
    <definedName name="TOTAL7E" localSheetId="4">'[1]#REF'!#REF!</definedName>
    <definedName name="TOTAL7E" localSheetId="2">'[1]#REF'!#REF!</definedName>
    <definedName name="TOTAL7E">'[1]#REF'!#REF!</definedName>
    <definedName name="TOTAL7F" localSheetId="4">'[1]#REF'!#REF!</definedName>
    <definedName name="TOTAL7F" localSheetId="2">'[1]#REF'!#REF!</definedName>
    <definedName name="TOTAL7F">'[1]#REF'!#REF!</definedName>
    <definedName name="TOTAL7G" localSheetId="4">'[1]#REF'!#REF!</definedName>
    <definedName name="TOTAL7G" localSheetId="2">'[1]#REF'!#REF!</definedName>
    <definedName name="TOTAL7G">'[1]#REF'!#REF!</definedName>
    <definedName name="TOTAL7H" localSheetId="4">'[1]#REF'!#REF!</definedName>
    <definedName name="TOTAL7H" localSheetId="2">'[1]#REF'!#REF!</definedName>
    <definedName name="TOTAL7H">'[1]#REF'!#REF!</definedName>
    <definedName name="TOTAL7I" localSheetId="4">'[1]#REF'!#REF!</definedName>
    <definedName name="TOTAL7I" localSheetId="2">'[1]#REF'!#REF!</definedName>
    <definedName name="TOTAL7I">'[1]#REF'!#REF!</definedName>
    <definedName name="TOTAL7J" localSheetId="4">'[1]#REF'!#REF!</definedName>
    <definedName name="TOTAL7J" localSheetId="2">'[1]#REF'!#REF!</definedName>
    <definedName name="TOTAL7J">'[1]#REF'!#REF!</definedName>
    <definedName name="TOTAL7K" localSheetId="4">'[1]#REF'!#REF!</definedName>
    <definedName name="TOTAL7K" localSheetId="2">'[1]#REF'!#REF!</definedName>
    <definedName name="TOTAL7K">'[1]#REF'!#REF!</definedName>
    <definedName name="TOTAL7L" localSheetId="4">'[1]#REF'!#REF!</definedName>
    <definedName name="TOTAL7L" localSheetId="2">'[1]#REF'!#REF!</definedName>
    <definedName name="TOTAL7L">'[1]#REF'!#REF!</definedName>
    <definedName name="TOTAL7O" localSheetId="4">'[1]#REF'!#REF!</definedName>
    <definedName name="TOTAL7O" localSheetId="2">'[1]#REF'!#REF!</definedName>
    <definedName name="TOTAL7O">'[1]#REF'!#REF!</definedName>
    <definedName name="TOTAL7P" localSheetId="4">'[1]#REF'!#REF!</definedName>
    <definedName name="TOTAL7P" localSheetId="2">'[1]#REF'!#REF!</definedName>
    <definedName name="TOTAL7P">'[1]#REF'!#REF!</definedName>
    <definedName name="TOTAL7Q" localSheetId="4">'[1]#REF'!#REF!</definedName>
    <definedName name="TOTAL7Q" localSheetId="2">'[1]#REF'!#REF!</definedName>
    <definedName name="TOTAL7Q">'[1]#REF'!#REF!</definedName>
    <definedName name="TOTAL7R" localSheetId="4">'[1]#REF'!#REF!</definedName>
    <definedName name="TOTAL7R" localSheetId="2">'[1]#REF'!#REF!</definedName>
    <definedName name="TOTAL7R">'[1]#REF'!#REF!</definedName>
    <definedName name="TOTAL8" localSheetId="4">'[1]#REF'!#REF!</definedName>
    <definedName name="TOTAL8" localSheetId="2">'[1]#REF'!#REF!</definedName>
    <definedName name="TOTAL8">'[1]#REF'!#REF!</definedName>
    <definedName name="TOTAL8A" localSheetId="4">'[1]#REF'!#REF!</definedName>
    <definedName name="TOTAL8A" localSheetId="2">'[1]#REF'!#REF!</definedName>
    <definedName name="TOTAL8A">'[1]#REF'!#REF!</definedName>
    <definedName name="TOTAL8B" localSheetId="4">'[1]#REF'!#REF!</definedName>
    <definedName name="TOTAL8B" localSheetId="2">'[1]#REF'!#REF!</definedName>
    <definedName name="TOTAL8B">'[1]#REF'!#REF!</definedName>
    <definedName name="TOTAL8C" localSheetId="4">'[1]#REF'!#REF!</definedName>
    <definedName name="TOTAL8C" localSheetId="2">'[1]#REF'!#REF!</definedName>
    <definedName name="TOTAL8C">'[1]#REF'!#REF!</definedName>
    <definedName name="TOTAL8D" localSheetId="4">'[1]#REF'!#REF!</definedName>
    <definedName name="TOTAL8D" localSheetId="2">'[1]#REF'!#REF!</definedName>
    <definedName name="TOTAL8D">'[1]#REF'!#REF!</definedName>
    <definedName name="TOTAL8E" localSheetId="4">'[1]#REF'!#REF!</definedName>
    <definedName name="TOTAL8E" localSheetId="2">'[1]#REF'!#REF!</definedName>
    <definedName name="TOTAL8E">'[1]#REF'!#REF!</definedName>
    <definedName name="TOTAL8F" localSheetId="4">'[1]#REF'!#REF!</definedName>
    <definedName name="TOTAL8F" localSheetId="2">'[1]#REF'!#REF!</definedName>
    <definedName name="TOTAL8F">'[1]#REF'!#REF!</definedName>
    <definedName name="TOTAL8G" localSheetId="4">'[1]#REF'!#REF!</definedName>
    <definedName name="TOTAL8G" localSheetId="2">'[1]#REF'!#REF!</definedName>
    <definedName name="TOTAL8G">'[1]#REF'!#REF!</definedName>
    <definedName name="TOTAL8H" localSheetId="4">'[1]#REF'!#REF!</definedName>
    <definedName name="TOTAL8H" localSheetId="2">'[1]#REF'!#REF!</definedName>
    <definedName name="TOTAL8H">'[1]#REF'!#REF!</definedName>
    <definedName name="TOTAL8I" localSheetId="4">'[1]#REF'!#REF!</definedName>
    <definedName name="TOTAL8I" localSheetId="2">'[1]#REF'!#REF!</definedName>
    <definedName name="TOTAL8I">'[1]#REF'!#REF!</definedName>
    <definedName name="TOTAL8J" localSheetId="4">'[1]#REF'!#REF!</definedName>
    <definedName name="TOTAL8J" localSheetId="2">'[1]#REF'!#REF!</definedName>
    <definedName name="TOTAL8J">'[1]#REF'!#REF!</definedName>
    <definedName name="TOTAL8K" localSheetId="4">'[1]#REF'!#REF!</definedName>
    <definedName name="TOTAL8K" localSheetId="2">'[1]#REF'!#REF!</definedName>
    <definedName name="TOTAL8K">'[1]#REF'!#REF!</definedName>
    <definedName name="TOTAL8L" localSheetId="4">'[1]#REF'!#REF!</definedName>
    <definedName name="TOTAL8L" localSheetId="2">'[1]#REF'!#REF!</definedName>
    <definedName name="TOTAL8L">'[1]#REF'!#REF!</definedName>
    <definedName name="TOTAL8O" localSheetId="4">'[1]#REF'!#REF!</definedName>
    <definedName name="TOTAL8O" localSheetId="2">'[1]#REF'!#REF!</definedName>
    <definedName name="TOTAL8O">'[1]#REF'!#REF!</definedName>
    <definedName name="TOTAL8P" localSheetId="4">'[1]#REF'!#REF!</definedName>
    <definedName name="TOTAL8P" localSheetId="2">'[1]#REF'!#REF!</definedName>
    <definedName name="TOTAL8P">'[1]#REF'!#REF!</definedName>
    <definedName name="TOTAL8Q" localSheetId="4">'[1]#REF'!#REF!</definedName>
    <definedName name="TOTAL8Q" localSheetId="2">'[1]#REF'!#REF!</definedName>
    <definedName name="TOTAL8Q">'[1]#REF'!#REF!</definedName>
    <definedName name="TOTAL8R" localSheetId="4">'[1]#REF'!#REF!</definedName>
    <definedName name="TOTAL8R" localSheetId="2">'[1]#REF'!#REF!</definedName>
    <definedName name="TOTAL8R">'[1]#REF'!#REF!</definedName>
    <definedName name="TOTAL9" localSheetId="4">'[1]#REF'!#REF!</definedName>
    <definedName name="TOTAL9" localSheetId="2">'[1]#REF'!#REF!</definedName>
    <definedName name="TOTAL9">'[1]#REF'!#REF!</definedName>
    <definedName name="TOTALA" localSheetId="4">'[1]PLANILHA ATUALIZADA'!#REF!</definedName>
    <definedName name="TOTALA" localSheetId="2">'[1]PLANILHA ATUALIZADA'!#REF!</definedName>
    <definedName name="TOTALA">'[1]PLANILHA ATUALIZADA'!#REF!</definedName>
    <definedName name="TOTALB" localSheetId="4">'[1]PLANILHA ATUALIZADA'!#REF!</definedName>
    <definedName name="TOTALB" localSheetId="2">'[1]PLANILHA ATUALIZADA'!#REF!</definedName>
    <definedName name="TOTALB">'[1]PLANILHA ATUALIZADA'!#REF!</definedName>
    <definedName name="TOTALC" localSheetId="4">'[1]PLANILHA ATUALIZADA'!#REF!</definedName>
    <definedName name="TOTALC" localSheetId="2">'[1]PLANILHA ATUALIZADA'!#REF!</definedName>
    <definedName name="TOTALC">'[1]PLANILHA ATUALIZADA'!#REF!</definedName>
    <definedName name="TOTALD" localSheetId="4">'[1]PLANILHA ATUALIZADA'!#REF!</definedName>
    <definedName name="TOTALD" localSheetId="2">'[1]PLANILHA ATUALIZADA'!#REF!</definedName>
    <definedName name="TOTALD">'[1]PLANILHA ATUALIZADA'!#REF!</definedName>
    <definedName name="TOTALE" localSheetId="4">'[1]PLANILHA ATUALIZADA'!#REF!</definedName>
    <definedName name="TOTALE" localSheetId="2">'[1]PLANILHA ATUALIZADA'!#REF!</definedName>
    <definedName name="TOTALE">'[1]PLANILHA ATUALIZADA'!#REF!</definedName>
    <definedName name="TOTALF" localSheetId="4">'[1]PLANILHA ATUALIZADA'!#REF!</definedName>
    <definedName name="TOTALF" localSheetId="2">'[1]PLANILHA ATUALIZADA'!#REF!</definedName>
    <definedName name="TOTALF">'[1]PLANILHA ATUALIZADA'!#REF!</definedName>
    <definedName name="TOTALG" localSheetId="4">'[1]PLANILHA ATUALIZADA'!#REF!</definedName>
    <definedName name="TOTALG" localSheetId="2">'[1]PLANILHA ATUALIZADA'!#REF!</definedName>
    <definedName name="TOTALG">'[1]PLANILHA ATUALIZADA'!#REF!</definedName>
    <definedName name="TOTALH" localSheetId="4">'[1]PLANILHA ATUALIZADA'!#REF!</definedName>
    <definedName name="TOTALH" localSheetId="2">'[1]PLANILHA ATUALIZADA'!#REF!</definedName>
    <definedName name="TOTALH">'[1]PLANILHA ATUALIZADA'!#REF!</definedName>
    <definedName name="TOTALI" localSheetId="4">'[1]PLANILHA ATUALIZADA'!#REF!</definedName>
    <definedName name="TOTALI" localSheetId="2">'[1]PLANILHA ATUALIZADA'!#REF!</definedName>
    <definedName name="TOTALI">'[1]PLANILHA ATUALIZADA'!#REF!</definedName>
    <definedName name="TOTALJ" localSheetId="4">'[1]PLANILHA ATUALIZADA'!#REF!</definedName>
    <definedName name="TOTALJ" localSheetId="2">'[1]PLANILHA ATUALIZADA'!#REF!</definedName>
    <definedName name="TOTALJ">'[1]PLANILHA ATUALIZADA'!#REF!</definedName>
    <definedName name="TOTALK" localSheetId="4">'[1]PLANILHA ATUALIZADA'!#REF!</definedName>
    <definedName name="TOTALK" localSheetId="2">'[1]PLANILHA ATUALIZADA'!#REF!</definedName>
    <definedName name="TOTALK">'[1]PLANILHA ATUALIZADA'!#REF!</definedName>
    <definedName name="TOTALL" localSheetId="4">'[1]PLANILHA ATUALIZADA'!#REF!</definedName>
    <definedName name="TOTALL" localSheetId="2">'[1]PLANILHA ATUALIZADA'!#REF!</definedName>
    <definedName name="TOTALL">'[1]PLANILHA ATUALIZADA'!#REF!</definedName>
    <definedName name="TOTALO" localSheetId="4">'[1]PLANILHA ATUALIZADA'!#REF!</definedName>
    <definedName name="TOTALO" localSheetId="2">'[1]PLANILHA ATUALIZADA'!#REF!</definedName>
    <definedName name="TOTALO">'[1]PLANILHA ATUALIZADA'!#REF!</definedName>
    <definedName name="TOTALP" localSheetId="4">'[1]PLANILHA ATUALIZADA'!#REF!</definedName>
    <definedName name="TOTALP" localSheetId="2">'[1]PLANILHA ATUALIZADA'!#REF!</definedName>
    <definedName name="TOTALP">'[1]PLANILHA ATUALIZADA'!#REF!</definedName>
    <definedName name="TOTALQ" localSheetId="4">'[1]PLANILHA ATUALIZADA'!#REF!</definedName>
    <definedName name="TOTALQ" localSheetId="2">'[1]PLANILHA ATUALIZADA'!#REF!</definedName>
    <definedName name="TOTALQ">'[1]PLANILHA ATUALIZADA'!#REF!</definedName>
  </definedNames>
  <calcPr calcId="191029" fullPrecision="0"/>
</workbook>
</file>

<file path=xl/calcChain.xml><?xml version="1.0" encoding="utf-8"?>
<calcChain xmlns="http://schemas.openxmlformats.org/spreadsheetml/2006/main">
  <c r="C11" i="1" l="1"/>
  <c r="C14" i="1"/>
  <c r="C17" i="1"/>
  <c r="H17" i="10" l="1"/>
  <c r="H25" i="10" s="1"/>
  <c r="H16" i="10"/>
  <c r="H24" i="10" s="1"/>
  <c r="A1" i="5"/>
  <c r="A1" i="10"/>
  <c r="A1" i="4"/>
  <c r="C4" i="5"/>
  <c r="B4" i="4"/>
  <c r="B5" i="10"/>
  <c r="H23" i="10" l="1"/>
  <c r="H33" i="10" s="1"/>
  <c r="D1" i="5"/>
  <c r="C1" i="10"/>
  <c r="D1" i="4"/>
  <c r="H32" i="10" l="1"/>
  <c r="H31" i="10"/>
  <c r="D14" i="1"/>
  <c r="E11" i="1"/>
  <c r="D11" i="1"/>
  <c r="E17" i="1" l="1"/>
  <c r="D17" i="1"/>
  <c r="AK30" i="7" l="1"/>
  <c r="AF30" i="7"/>
  <c r="AA30" i="7"/>
  <c r="V30" i="7"/>
  <c r="Q30" i="7"/>
  <c r="L30" i="7"/>
  <c r="H30" i="7"/>
  <c r="AK23" i="7"/>
  <c r="AF23" i="7"/>
  <c r="AA23" i="7"/>
  <c r="V23" i="7"/>
  <c r="Q23" i="7"/>
  <c r="L23" i="7"/>
  <c r="H23" i="7"/>
  <c r="AK19" i="7"/>
  <c r="AF19" i="7"/>
  <c r="AA19" i="7"/>
  <c r="V19" i="7"/>
  <c r="Q19" i="7"/>
  <c r="L19" i="7"/>
  <c r="H19" i="7"/>
  <c r="AK15" i="7"/>
  <c r="AF15" i="7"/>
  <c r="AA15" i="7"/>
  <c r="V15" i="7"/>
  <c r="Q15" i="7"/>
  <c r="L15" i="7"/>
  <c r="H15" i="7"/>
  <c r="H43" i="7" l="1"/>
  <c r="H46" i="7" s="1"/>
  <c r="AA43" i="7"/>
  <c r="L43" i="7"/>
  <c r="AF43" i="7"/>
  <c r="Q43" i="7"/>
  <c r="AK43" i="7"/>
  <c r="V43" i="7"/>
  <c r="A14" i="1" l="1"/>
  <c r="A17" i="1" l="1"/>
  <c r="A11" i="1"/>
  <c r="A13" i="1" l="1"/>
  <c r="B10" i="5" s="1"/>
  <c r="A10" i="1" l="1"/>
  <c r="B9" i="5" s="1"/>
  <c r="A16" i="1"/>
  <c r="B11" i="5" s="1"/>
  <c r="K18" i="4" l="1"/>
  <c r="K13" i="4" l="1"/>
  <c r="F11" i="1" l="1"/>
  <c r="G11" i="1" s="1"/>
  <c r="G12" i="1" s="1"/>
  <c r="F14" i="1"/>
  <c r="G14" i="1" s="1"/>
  <c r="G15" i="1" s="1"/>
  <c r="F17" i="1"/>
  <c r="G17" i="1" s="1"/>
  <c r="G18" i="1" s="1"/>
  <c r="G11" i="5" l="1"/>
  <c r="H11" i="5"/>
  <c r="E11" i="5"/>
  <c r="C11" i="5"/>
  <c r="F11" i="5"/>
  <c r="N11" i="5"/>
  <c r="D11" i="5"/>
  <c r="M11" i="5"/>
  <c r="L11" i="5"/>
  <c r="I11" i="5"/>
  <c r="K11" i="5"/>
  <c r="J11" i="5"/>
  <c r="H10" i="5"/>
  <c r="M10" i="5"/>
  <c r="E10" i="5"/>
  <c r="D10" i="5"/>
  <c r="K10" i="5"/>
  <c r="G10" i="5"/>
  <c r="J10" i="5"/>
  <c r="L10" i="5"/>
  <c r="F10" i="5"/>
  <c r="N10" i="5"/>
  <c r="I10" i="5"/>
  <c r="C10" i="5"/>
  <c r="E9" i="5"/>
  <c r="G19" i="1"/>
  <c r="G20" i="1" s="1"/>
  <c r="G21" i="1" s="1"/>
  <c r="C9" i="5"/>
  <c r="F9" i="5"/>
  <c r="L9" i="5"/>
  <c r="H9" i="5"/>
  <c r="D9" i="5"/>
  <c r="I9" i="5"/>
  <c r="J9" i="5"/>
  <c r="G9" i="5"/>
  <c r="N9" i="5"/>
  <c r="M9" i="5"/>
  <c r="K9" i="5"/>
  <c r="G12" i="5" l="1"/>
  <c r="G13" i="5" s="1"/>
  <c r="G14" i="5" s="1"/>
  <c r="H12" i="5"/>
  <c r="H13" i="5" s="1"/>
  <c r="H14" i="5" s="1"/>
  <c r="I12" i="5"/>
  <c r="I13" i="5" s="1"/>
  <c r="I14" i="5" s="1"/>
  <c r="F12" i="5"/>
  <c r="F13" i="5" s="1"/>
  <c r="F14" i="5" s="1"/>
  <c r="K12" i="5"/>
  <c r="K13" i="5" s="1"/>
  <c r="K14" i="5" s="1"/>
  <c r="N12" i="5"/>
  <c r="N13" i="5" s="1"/>
  <c r="N14" i="5" s="1"/>
  <c r="M12" i="5"/>
  <c r="M13" i="5" s="1"/>
  <c r="M14" i="5" s="1"/>
  <c r="O10" i="5"/>
  <c r="D12" i="5"/>
  <c r="D13" i="5" s="1"/>
  <c r="D14" i="5" s="1"/>
  <c r="L12" i="5"/>
  <c r="L13" i="5" s="1"/>
  <c r="L14" i="5" s="1"/>
  <c r="O11" i="5"/>
  <c r="O9" i="5"/>
  <c r="C12" i="5"/>
  <c r="J12" i="5"/>
  <c r="J13" i="5" s="1"/>
  <c r="J14" i="5" s="1"/>
  <c r="E12" i="5"/>
  <c r="E13" i="5" s="1"/>
  <c r="E14" i="5" s="1"/>
  <c r="O12" i="5" l="1"/>
  <c r="C13" i="5"/>
  <c r="O13" i="5" s="1"/>
  <c r="C14" i="5" l="1"/>
  <c r="O14" i="5" s="1"/>
</calcChain>
</file>

<file path=xl/sharedStrings.xml><?xml version="1.0" encoding="utf-8"?>
<sst xmlns="http://schemas.openxmlformats.org/spreadsheetml/2006/main" count="393" uniqueCount="157">
  <si>
    <t>BASE:</t>
  </si>
  <si>
    <t>MÊS/ANO DE REF.:</t>
  </si>
  <si>
    <t>DESONERADO</t>
  </si>
  <si>
    <t>ITEM</t>
  </si>
  <si>
    <t>CÓDIGO EMOP DESONERADO</t>
  </si>
  <si>
    <t>DISCRIMINAÇÃO</t>
  </si>
  <si>
    <t>UNID.</t>
  </si>
  <si>
    <t>QUANT.</t>
  </si>
  <si>
    <t>UNITÁRIO</t>
  </si>
  <si>
    <t>TOTAL</t>
  </si>
  <si>
    <t>SUBTOTAL</t>
  </si>
  <si>
    <t>SUBTOTAL GERAL</t>
  </si>
  <si>
    <t>B.D.I.</t>
  </si>
  <si>
    <t>TOTAL GERAL</t>
  </si>
  <si>
    <t>CÓDIGO EMOP</t>
  </si>
  <si>
    <t>ATENDIMENTO EMERGENCIAL E PERIODICO</t>
  </si>
  <si>
    <t>Nº</t>
  </si>
  <si>
    <t>ETAPA</t>
  </si>
  <si>
    <t>MESES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</si>
  <si>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</si>
  <si>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</si>
  <si>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</si>
  <si>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</si>
  <si>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</si>
  <si>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</si>
  <si>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</si>
  <si>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</si>
  <si>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</si>
  <si>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</si>
  <si>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</si>
  <si>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</si>
  <si>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r>
      <t xml:space="preserve">Parâmetros para Taxas dos Itens que compõem o BDI, segundo o  </t>
    </r>
    <r>
      <rPr>
        <b/>
        <sz val="10"/>
        <rFont val="Arial"/>
        <family val="2"/>
      </rPr>
      <t>Acórdão Nº. 2622/2013 - TCU - Plenário</t>
    </r>
  </si>
  <si>
    <t>PREFEITURA MUNICIPAL de SÃO GONÇALO/RJ</t>
  </si>
  <si>
    <r>
      <t>Tipo de Obra -</t>
    </r>
    <r>
      <rPr>
        <sz val="10"/>
        <color indexed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"Construção de Edifícios"</t>
    </r>
  </si>
  <si>
    <r>
      <t>Tipo de Obra -</t>
    </r>
    <r>
      <rPr>
        <sz val="10"/>
        <color indexed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"Construção de Rodovias e Ferrovias"</t>
    </r>
  </si>
  <si>
    <r>
      <t>Tipo de Obra -</t>
    </r>
    <r>
      <rPr>
        <sz val="10"/>
        <color indexed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"Construção de Redes de Abast. Água, Esg. e Construcões Correlatas"</t>
    </r>
  </si>
  <si>
    <r>
      <t>Tipo de Obra -</t>
    </r>
    <r>
      <rPr>
        <sz val="10"/>
        <color indexed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"Construção e Manutenção de Estações e Redes de Distrib. de Energia Elétrica"</t>
    </r>
  </si>
  <si>
    <r>
      <t>Tipo de Obra -</t>
    </r>
    <r>
      <rPr>
        <sz val="10"/>
        <color indexed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"Obras Portuárias, Marítimas e Fluviais"</t>
    </r>
  </si>
  <si>
    <r>
      <t>Tipo de Obra -</t>
    </r>
    <r>
      <rPr>
        <sz val="10"/>
        <color indexed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"Fornecimento de Materiais e Equipamentos"</t>
    </r>
  </si>
  <si>
    <t>X . Taxa representativa das DESPESAS INDIRETAS, exceto tributos e despesas financeiras</t>
  </si>
  <si>
    <t>Parcela do BDI</t>
  </si>
  <si>
    <t>1º Quartil</t>
  </si>
  <si>
    <t>Médio</t>
  </si>
  <si>
    <t>3º Quartil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</si>
  <si>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</si>
  <si>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</si>
  <si>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%</t>
  </si>
  <si>
    <t>X.1 - Administração Central</t>
  </si>
  <si>
    <t>Administração Central</t>
  </si>
  <si>
    <t>X.2 - Seguro e Garantia</t>
  </si>
  <si>
    <t>Seguro e Garantia</t>
  </si>
  <si>
    <t>X.3 - Risco</t>
  </si>
  <si>
    <t>Risco</t>
  </si>
  <si>
    <t>X.3 - Mobilização e Desmobilização</t>
  </si>
  <si>
    <t>X =</t>
  </si>
  <si>
    <t>X</t>
  </si>
  <si>
    <t>Y . Taxa representativa das DESPESAS FINANCEIRAS</t>
  </si>
  <si>
    <t>Y.1 - Despesas Financeiras</t>
  </si>
  <si>
    <t>Despesas Financeiras</t>
  </si>
  <si>
    <t>Y =</t>
  </si>
  <si>
    <t>Y</t>
  </si>
  <si>
    <t>Z . Taxa representativa do LUCRO</t>
  </si>
  <si>
    <t>Z.1 - Lucro Presumido</t>
  </si>
  <si>
    <t>Lucro</t>
  </si>
  <si>
    <t>Z =</t>
  </si>
  <si>
    <t>Z</t>
  </si>
  <si>
    <t>I . Taxa representativa da incidência dos TRIBUTOS ( sobre o FATURAMENTO da empresa )</t>
  </si>
  <si>
    <t>I.1 - ISSQN ( Imposto sobre Serviços de Qualquer Natureza ) - Municipal</t>
  </si>
  <si>
    <t>ISSQN</t>
  </si>
  <si>
    <t>I.2 - COFINS ( Contribuição para o Financiamento da Seguridade Social) - Federal</t>
  </si>
  <si>
    <t>COFINS</t>
  </si>
  <si>
    <t>I.3 - P I S ( Programa de Integração Social ) - Federal</t>
  </si>
  <si>
    <t>PIS</t>
  </si>
  <si>
    <t>I.4 -  Contribuição Previdenciária p/ INSS - Federal - Lei 12.844/2013</t>
  </si>
  <si>
    <t>INSS - considerando a Desoneração</t>
  </si>
  <si>
    <t>I =</t>
  </si>
  <si>
    <t>I</t>
  </si>
  <si>
    <t>B D I - Benefício e Despesas Indiretas</t>
  </si>
  <si>
    <t>B D I  =</t>
  </si>
  <si>
    <t>( 1 + X )  ( 1 + Y )  ( 1 + Z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</si>
  <si>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</si>
  <si>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</si>
  <si>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</si>
  <si>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r>
      <t xml:space="preserve">X </t>
    </r>
    <r>
      <rPr>
        <sz val="10"/>
        <rFont val="Arial"/>
        <family val="2"/>
      </rPr>
      <t xml:space="preserve">é a Taxa somatória das </t>
    </r>
    <r>
      <rPr>
        <b/>
        <sz val="10"/>
        <rFont val="Arial"/>
        <family val="2"/>
      </rPr>
      <t>DESPESAS INDIRETAS</t>
    </r>
    <r>
      <rPr>
        <sz val="10"/>
        <rFont val="Arial"/>
        <family val="2"/>
      </rPr>
      <t>, exceto tributos e despesas financeiras;</t>
    </r>
  </si>
  <si>
    <r>
      <t xml:space="preserve">Admissível, </t>
    </r>
    <r>
      <rPr>
        <u/>
        <sz val="8"/>
        <rFont val="Arial"/>
        <family val="2"/>
      </rPr>
      <t>SEM justificativas</t>
    </r>
    <r>
      <rPr>
        <sz val="8"/>
        <rFont val="Arial"/>
        <family val="2"/>
      </rPr>
      <t xml:space="preserve"> o </t>
    </r>
    <r>
      <rPr>
        <b/>
        <sz val="8"/>
        <rFont val="Arial"/>
        <family val="2"/>
      </rPr>
      <t xml:space="preserve">BDI </t>
    </r>
    <r>
      <rPr>
        <sz val="8"/>
        <rFont val="Arial"/>
        <family val="2"/>
      </rPr>
      <t>que utilize os parâmetros:</t>
    </r>
  </si>
  <si>
    <r>
      <t xml:space="preserve">Y </t>
    </r>
    <r>
      <rPr>
        <sz val="10"/>
        <rFont val="Arial"/>
        <family val="2"/>
      </rPr>
      <t xml:space="preserve">é a Taxa representativa das </t>
    </r>
    <r>
      <rPr>
        <b/>
        <sz val="10"/>
        <rFont val="Arial"/>
        <family val="2"/>
      </rPr>
      <t>DESPESAS FINANCEIRAS</t>
    </r>
    <r>
      <rPr>
        <sz val="10"/>
        <rFont val="Arial"/>
        <family val="2"/>
      </rPr>
      <t>;</t>
    </r>
  </si>
  <si>
    <r>
      <t xml:space="preserve">OBS: Estes percentuais </t>
    </r>
    <r>
      <rPr>
        <sz val="8"/>
        <color indexed="10"/>
        <rFont val="Arial"/>
        <family val="2"/>
      </rPr>
      <t xml:space="preserve"> </t>
    </r>
    <r>
      <rPr>
        <b/>
        <sz val="8"/>
        <color indexed="10"/>
        <rFont val="Arial"/>
        <family val="2"/>
      </rPr>
      <t xml:space="preserve">NÃO </t>
    </r>
    <r>
      <rPr>
        <sz val="8"/>
        <color indexed="10"/>
        <rFont val="Arial"/>
        <family val="2"/>
      </rPr>
      <t>consideram a Desoneração</t>
    </r>
  </si>
  <si>
    <r>
      <t xml:space="preserve">Z </t>
    </r>
    <r>
      <rPr>
        <sz val="10"/>
        <rFont val="Arial"/>
        <family val="2"/>
      </rPr>
      <t xml:space="preserve">é a Taxa representativa do </t>
    </r>
    <r>
      <rPr>
        <b/>
        <sz val="10"/>
        <rFont val="Arial"/>
        <family val="2"/>
      </rPr>
      <t>LUCRO</t>
    </r>
    <r>
      <rPr>
        <sz val="10"/>
        <rFont val="Arial"/>
        <family val="2"/>
      </rPr>
      <t>;</t>
    </r>
  </si>
  <si>
    <r>
      <t xml:space="preserve">I </t>
    </r>
    <r>
      <rPr>
        <sz val="10"/>
        <rFont val="Arial"/>
        <family val="2"/>
      </rPr>
      <t xml:space="preserve">é a Taxa representativa dos </t>
    </r>
    <r>
      <rPr>
        <b/>
        <sz val="10"/>
        <rFont val="Arial"/>
        <family val="2"/>
      </rPr>
      <t>IMPOSTOS</t>
    </r>
    <r>
      <rPr>
        <sz val="10"/>
        <rFont val="Arial"/>
        <family val="2"/>
      </rPr>
      <t>.</t>
    </r>
  </si>
  <si>
    <r>
      <t xml:space="preserve">Construção de Edifícios - </t>
    </r>
    <r>
      <rPr>
        <b/>
        <sz val="10"/>
        <color indexed="12"/>
        <rFont val="Arial"/>
        <family val="2"/>
      </rPr>
      <t>CNAE 2.0 (4120-4)</t>
    </r>
  </si>
  <si>
    <r>
      <t xml:space="preserve">Construção de Rodovias e Ferrovias - </t>
    </r>
    <r>
      <rPr>
        <b/>
        <sz val="10"/>
        <color indexed="12"/>
        <rFont val="Arial"/>
        <family val="2"/>
      </rPr>
      <t>CNAE 2.0 (4211-1)</t>
    </r>
  </si>
  <si>
    <r>
      <t xml:space="preserve">Constr. Redes de Abast. Água, Esg - </t>
    </r>
    <r>
      <rPr>
        <b/>
        <sz val="10"/>
        <color indexed="12"/>
        <rFont val="Arial"/>
        <family val="2"/>
      </rPr>
      <t>CNAE 2.0 (4222-7)</t>
    </r>
  </si>
  <si>
    <r>
      <t xml:space="preserve">Constr. Man. de Est. e Redes de Energ Elétr - </t>
    </r>
    <r>
      <rPr>
        <b/>
        <sz val="10"/>
        <color indexed="12"/>
        <rFont val="Arial"/>
        <family val="2"/>
      </rPr>
      <t>CNAE 2.0 (4221-9)</t>
    </r>
  </si>
  <si>
    <r>
      <t xml:space="preserve">Obras Portuárias, Marítimas e Fluviais - </t>
    </r>
    <r>
      <rPr>
        <b/>
        <sz val="10"/>
        <color indexed="12"/>
        <rFont val="Arial"/>
        <family val="2"/>
      </rPr>
      <t>CNAE 2.0  (4291-0)</t>
    </r>
  </si>
  <si>
    <t xml:space="preserve">Fornecimento de Materiais e Equipamentos </t>
  </si>
  <si>
    <r>
      <t xml:space="preserve">B.D.I médio COM Desoneração  </t>
    </r>
    <r>
      <rPr>
        <b/>
        <sz val="8"/>
        <rFont val="Wingdings"/>
        <charset val="2"/>
      </rPr>
      <t>è</t>
    </r>
  </si>
  <si>
    <r>
      <t xml:space="preserve">COMPOSIÇÃO   DO   B.D.I  - </t>
    </r>
    <r>
      <rPr>
        <b/>
        <sz val="12"/>
        <color indexed="12"/>
        <rFont val="Arial"/>
        <family val="2"/>
      </rPr>
      <t xml:space="preserve"> </t>
    </r>
    <r>
      <rPr>
        <b/>
        <sz val="12"/>
        <color indexed="10"/>
        <rFont val="Arial"/>
        <family val="2"/>
      </rPr>
      <t>SEM Desoneração</t>
    </r>
  </si>
  <si>
    <r>
      <t>B.D.I  com Oneração</t>
    </r>
    <r>
      <rPr>
        <b/>
        <sz val="8"/>
        <rFont val="Arial"/>
        <family val="2"/>
      </rPr>
      <t xml:space="preserve">  </t>
    </r>
    <r>
      <rPr>
        <b/>
        <sz val="8"/>
        <rFont val="Wingdings"/>
        <charset val="2"/>
      </rPr>
      <t>è</t>
    </r>
  </si>
  <si>
    <t>UR</t>
  </si>
  <si>
    <t>3.X</t>
  </si>
  <si>
    <t>VALOR TOTAL</t>
  </si>
  <si>
    <t>EMOP/SCO/SINAPI</t>
  </si>
  <si>
    <t>1</t>
  </si>
  <si>
    <t>2</t>
  </si>
  <si>
    <t>3</t>
  </si>
  <si>
    <t>1.X</t>
  </si>
  <si>
    <t>2.X</t>
  </si>
  <si>
    <t>COORDENAÇÃO E ADMINISTRAÇÃO</t>
  </si>
  <si>
    <t xml:space="preserve"> </t>
  </si>
  <si>
    <t>SERVIÇOS, EQUIPAMENTOS E/OU MATERIAIS DE REPOSIÇÃO SOB DEMANDA</t>
  </si>
  <si>
    <t xml:space="preserve">ITENS INCLUSOS:
&gt; ENGENHEIROS, TECNICOS, AUXILIARES, APROPRIADORES E ALMOXARIFES
&gt; VEICULOS DE PASSEIO E/OU UTILITARIOS PARA USO DA COORDENAÇÃO
METODOLOGIA:
&gt; OS QUANTITATIVOS SERÃO DEFINIDOSDE ACORDO COM NECESSIDADE CONTRATUAL, CORRESPONDENDO ENTRE 9,00% E 11,00% DO VALOR TOTAL MENSAL SEM BDI DESTE ITEM CONFORME CRONOGRAMA FISICO-FINANCEIRO
</t>
  </si>
  <si>
    <t>ITENS INCLUSOS:
&gt; ENCARREGADOS, PEDREIROS, PINTORES, BOMBEIROS HIDRAULICOS, ELETRICISTAS, MARCENEIROS, SERRALHEIROS, CARPINTEIROS, JARDINEIROS, SERVENTES E AJUDANTES
&gt; VEICULOS UTILITARIOS PARA USO DE ENCARREGADOS E VEICULOS COLETIVOS PARA TRANSPORTE DE PESSOAL
METODOLOGIA:
&gt; OS QUANTITATIVOS SERÃO DEFINIDOSDE ACORDO COM NECESSIDADE CONTRATUAL, CORRESPONDENDO ENTRE 27,00% E 33,00% DO VALOR TOTAL MENSAL SEM BDI DESTE ITEM CONFORME CRONOGRAMA FISICO-FINANCEIRO</t>
  </si>
  <si>
    <t>ITENS INCLUSOS:
&gt; SERVIÇOS, EQUIPAMENTOS E MATERIAIS
METODOLOGIA:
&gt; OS QUANTITATIVOS SERÃO DEFINIDOSDE ACORDO COM NECESSIDADE CONTRATUAL, CORRESPONDENDO ATÉ 64,00% DO VALOR TOTAL MENSAL SEM BDI DESTE ITEM CONFORME CRONOGRAMA FISICO-FINANCEIRO</t>
  </si>
  <si>
    <t xml:space="preserve">FAIXA PERCENTUAL SUGERIDA (JOHN,BONIN-1988): </t>
  </si>
  <si>
    <t>0,70 % a 3,40%</t>
  </si>
  <si>
    <t>(1.A) X (2.A)</t>
  </si>
  <si>
    <t>(1.B) X (2.B)</t>
  </si>
  <si>
    <t>(1.A) AREA TOTAL DAS EDIFICAÇÕES (m2):</t>
  </si>
  <si>
    <t>(1.B) AREA TOTAL EXTERNAS (m2):</t>
  </si>
  <si>
    <t>(3.A) VALOR ESTIMADO DAS EDIFICAÇÕES:</t>
  </si>
  <si>
    <t>(3.B) VALOR ESTIMADO DAS AREAS EXTERNAS:</t>
  </si>
  <si>
    <t xml:space="preserve">(4.A) PERCENTUAL ESTIMADO EQUIVALENTE AS EDIFICAÇÕES UTILIZADO (JOHN,BONIN-1988): </t>
  </si>
  <si>
    <t>(5.A) VALOR TOTAL DE CUSTO ESTIMADO DE MANUTENÇÃO DAS EDIFICAÇÕES (JOHN,BONIN-1988):</t>
  </si>
  <si>
    <t>(6.A) PERCENTUAL ESTIMADO DE COORDENAÇÃO E ADMINISTRAÇÃO:</t>
  </si>
  <si>
    <t>(6.B) PERCENTUAL ESTIMADO DE ATENDIMENTO EMERGENCIAL E PERIODICO:</t>
  </si>
  <si>
    <t>(6.C) PERCENTUAL ESTIMADO DE SERVIÇOS ESPECIAIS SOB DEMANDA E/OU MATERIAIS DE REPOSIÇÃO:</t>
  </si>
  <si>
    <t>(7.A) VALOR TOTAL DE COORDENAÇÃO E ADMINISTRAÇÃO:</t>
  </si>
  <si>
    <t>(7.C) VALOR TOTAL DE SERVIÇOS ESPECIAIS SOB DEMANDA E/OU MATERIAIS DE REPOSIÇÃO:</t>
  </si>
  <si>
    <t>(7.B) VALOR TOTAL DE ATENDIMENTO EMERGENCIAL E PERIODICO:</t>
  </si>
  <si>
    <t>(3.B) X (4.B)</t>
  </si>
  <si>
    <t>(5.A) X (6.A)</t>
  </si>
  <si>
    <t>(5.A) X (6.B)</t>
  </si>
  <si>
    <t>(5.A) X (6.C)</t>
  </si>
  <si>
    <t>TÍTULO:</t>
  </si>
  <si>
    <t>ANEXO V - MEMÓRIA DE CÁLCULO</t>
  </si>
  <si>
    <t>ANEXO V - PLANILHA DE COMPOSIÇÃO DE CUSTOS</t>
  </si>
  <si>
    <t>REG. TRIBUTAÇÃO:</t>
  </si>
  <si>
    <t>ANEXO V - MEMORIAL DESCRITIVO DOS SERVIÇOS</t>
  </si>
  <si>
    <t>ANEXO V - CRONOGRAMA FÍSICO-FINANCEIRO</t>
  </si>
  <si>
    <t>OBJETO:</t>
  </si>
  <si>
    <t xml:space="preserve">(4.B) PERCENTUAL ESTIMADO EQUIVALENTE AS ÀS ÁREAS DE TERRENO UTILIZADO (JOHN,BONIN-1988): </t>
  </si>
  <si>
    <t>(5.C) VALOR TOTAL DE CUSTO ESTIMADO DE MANUTENÇÃO ÁREA TERRENO (JOHN,BONIN-1988):</t>
  </si>
  <si>
    <t>(3.A) X (4.A)</t>
  </si>
  <si>
    <t>(5.B) VALOR TOTAL DE CUSTO ESTIMADO DE MANUTENÇÃO ÁREA EDIFICADA (JOHN,BONIN-1988):</t>
  </si>
  <si>
    <t>(5.B) + (5.C)</t>
  </si>
  <si>
    <t>Processo:</t>
  </si>
  <si>
    <t>Folha</t>
  </si>
  <si>
    <t>CPL</t>
  </si>
  <si>
    <t>B.D.I. (CONFORME BOLETIM MESAL DE CUSTOS EMOP-RJ dez/2023)</t>
  </si>
  <si>
    <t>MÃO DE OBRA E/OU VEICULOS NECESSARIOS PARA COORDENAÇÃO E ADMINISTRAÇÃO DE ACORDO COM A TABELA DE PREÇOS OFICIAIS DESONERADOS EMOP (DATA BASE: 12/2023), SCO (DATA BASE: 12/2023 E/OU SINAPI (DATA BASE: 12/2023) COM A APLICAÇÃO DO DESCONTO LINEAR OFERTADO PELO LICITANTE CONFORME TERMO DE REFERENCIA</t>
  </si>
  <si>
    <t>MAO DE OBRA E/OU VEICULOS NECESSARIOS PARA ATENDIMENTO EMERGENCIAL E PERIODICO DE ACORDO COM A TABELA DE PREÇOS OFICIAIS DESONERADOS EMOP (DATA BASE: 12/2023), SCO (DATA BASE: 12/2023 E/OU SINAPI (DATA BASE: 12/2023) COM A APLICAÇÃO DO DESCONTO LINEAR OFERTADO PELO LICITANTE CONFORME TERMO DE REFERENCIA</t>
  </si>
  <si>
    <t>DISCRIMINIÇÃO DE SERVIÇOS, EQUIPAMENTOS E/OU MATERIAIS DE REPOSIÇÃO SOB DEMANDA DE ACORDO COM A TABELA DE PREÇOS OFICIAIS DESONERADOS EMOP (DATA BASE: 12/2023), SCO (DATA BASE: 12/2023, SINAPI (DATA BASE: 12/2023) E/OU VALOR DE REFERENCIA DE MERCADO COM A APLICAÇÃO DO DESCONTO LINEAR OFERTADO PELO LICITANTE CONFORME TERMO DE REFERENCIA</t>
  </si>
  <si>
    <t>(2.A) VALOR CUB CAL-8 (DATA BASE: dezembro/2023) - EDIFICAÇÕES:</t>
  </si>
  <si>
    <t>(2.B) VALOR CUB GI (DATA BASE: dezembro/2023) - AREAS EXTERNAS:</t>
  </si>
  <si>
    <t>I0 = dezembro/2023</t>
  </si>
  <si>
    <t>CONTRATAÇÃO DE EMPRESA ESPECIALIZADA PARA PRESTAÇÃO DE SERVIÇOS DE MANUTENÇÃO PREVENTIVA E CORRETIVA, COM ADEQUAÇÕES E MODERNIZAÇÕES, QUANDO NECESSÁRIO, DOS IMÓVEIS E BENS PÚBLICOS, INCLUSIVE PRAÇAS DO MUNICÍPIO DE BARRA MANSA</t>
  </si>
  <si>
    <t xml:space="preserve">ESTADO DO RIO DE JANEIRO
PREFEITURA MUNICIPAL DE BARRA MANSA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</si>
</sst>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#,##0.00_ ;[Red]\-#,##0.00\ "/>
    <numFmt numFmtId="167" formatCode="&quot;R$&quot;\ #,##0.00"/>
    <numFmt numFmtId="168" formatCode="mm/yyyy"/>
  </numFmts>
  <fonts count="4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5"/>
      <color indexed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2"/>
      <color indexed="5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7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b/>
      <sz val="7"/>
      <name val="Arial"/>
      <family val="2"/>
    </font>
    <font>
      <u/>
      <sz val="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name val="Wingdings"/>
      <charset val="2"/>
    </font>
    <font>
      <sz val="8"/>
      <color rgb="FF000000"/>
      <name val="Tahoma"/>
      <family val="2"/>
    </font>
    <font>
      <b/>
      <i/>
      <sz val="8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7"/>
      <color rgb="FF000000"/>
      <name val="Tahoma"/>
      <family val="2"/>
    </font>
    <font>
      <b/>
      <sz val="7"/>
      <color rgb="FF000000"/>
      <name val="Tahoma"/>
      <family val="2"/>
    </font>
    <font>
      <b/>
      <sz val="7"/>
      <name val="Tahoma"/>
      <family val="2"/>
    </font>
    <font>
      <sz val="7"/>
      <name val="Tahoma"/>
      <family val="2"/>
    </font>
    <font>
      <b/>
      <u/>
      <sz val="7"/>
      <name val="Tahoma"/>
      <family val="2"/>
    </font>
    <font>
      <b/>
      <i/>
      <sz val="7"/>
      <name val="Tahoma"/>
      <family val="2"/>
    </font>
    <font>
      <b/>
      <sz val="8"/>
      <color rgb="FF000000"/>
      <name val="Tahoma"/>
      <family val="2"/>
    </font>
    <font>
      <sz val="7"/>
      <color theme="1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u/>
      <sz val="8"/>
      <color theme="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2" borderId="3" applyNumberFormat="0" applyFont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9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</cellStyleXfs>
  <cellXfs count="262">
    <xf numFmtId="0" fontId="0" fillId="0" borderId="0" xfId="0"/>
    <xf numFmtId="10" fontId="2" fillId="0" borderId="12" xfId="13" applyNumberFormat="1" applyFont="1" applyFill="1" applyBorder="1" applyAlignment="1">
      <alignment horizontal="center" vertical="center"/>
    </xf>
    <xf numFmtId="2" fontId="21" fillId="7" borderId="1" xfId="13" applyNumberFormat="1" applyFont="1" applyFill="1" applyBorder="1" applyAlignment="1">
      <alignment horizontal="center" vertical="center"/>
    </xf>
    <xf numFmtId="2" fontId="2" fillId="7" borderId="1" xfId="13" applyNumberFormat="1" applyFont="1" applyFill="1" applyBorder="1" applyAlignment="1">
      <alignment horizontal="center" vertical="center"/>
    </xf>
    <xf numFmtId="2" fontId="19" fillId="0" borderId="1" xfId="13" applyNumberFormat="1" applyFont="1" applyFill="1" applyBorder="1" applyAlignment="1">
      <alignment horizontal="center" vertical="center"/>
    </xf>
    <xf numFmtId="10" fontId="2" fillId="0" borderId="27" xfId="13" applyNumberFormat="1" applyFont="1" applyFill="1" applyBorder="1" applyAlignment="1">
      <alignment horizontal="center" vertical="center"/>
    </xf>
    <xf numFmtId="2" fontId="21" fillId="9" borderId="1" xfId="13" applyNumberFormat="1" applyFont="1" applyFill="1" applyBorder="1" applyAlignment="1">
      <alignment horizontal="center" vertical="center"/>
    </xf>
    <xf numFmtId="0" fontId="2" fillId="0" borderId="0" xfId="14"/>
    <xf numFmtId="0" fontId="10" fillId="0" borderId="0" xfId="14" applyFont="1" applyAlignment="1">
      <alignment horizontal="left" vertical="top"/>
    </xf>
    <xf numFmtId="0" fontId="7" fillId="0" borderId="16" xfId="14" applyFont="1" applyBorder="1"/>
    <xf numFmtId="0" fontId="8" fillId="0" borderId="17" xfId="14" applyFont="1" applyBorder="1"/>
    <xf numFmtId="0" fontId="2" fillId="0" borderId="17" xfId="14" applyBorder="1"/>
    <xf numFmtId="0" fontId="2" fillId="0" borderId="18" xfId="14" applyBorder="1"/>
    <xf numFmtId="49" fontId="6" fillId="0" borderId="19" xfId="14" applyNumberFormat="1" applyFont="1" applyBorder="1" applyAlignment="1">
      <alignment horizontal="left"/>
    </xf>
    <xf numFmtId="49" fontId="8" fillId="0" borderId="26" xfId="14" applyNumberFormat="1" applyFont="1" applyBorder="1" applyAlignment="1">
      <alignment vertical="top"/>
    </xf>
    <xf numFmtId="0" fontId="6" fillId="0" borderId="27" xfId="14" applyFont="1" applyBorder="1"/>
    <xf numFmtId="0" fontId="1" fillId="0" borderId="27" xfId="14" applyFont="1" applyBorder="1"/>
    <xf numFmtId="0" fontId="6" fillId="0" borderId="28" xfId="14" applyFont="1" applyBorder="1"/>
    <xf numFmtId="0" fontId="2" fillId="0" borderId="0" xfId="14" applyAlignment="1">
      <alignment vertical="center"/>
    </xf>
    <xf numFmtId="0" fontId="18" fillId="0" borderId="0" xfId="14" applyFont="1"/>
    <xf numFmtId="0" fontId="18" fillId="0" borderId="0" xfId="14" applyFont="1" applyAlignment="1">
      <alignment horizontal="centerContinuous"/>
    </xf>
    <xf numFmtId="0" fontId="5" fillId="0" borderId="0" xfId="14" applyFont="1" applyAlignment="1">
      <alignment horizontal="centerContinuous"/>
    </xf>
    <xf numFmtId="0" fontId="2" fillId="0" borderId="0" xfId="14" applyAlignment="1">
      <alignment horizontal="centerContinuous"/>
    </xf>
    <xf numFmtId="0" fontId="20" fillId="0" borderId="0" xfId="14" applyFont="1" applyAlignment="1">
      <alignment vertical="center"/>
    </xf>
    <xf numFmtId="0" fontId="19" fillId="0" borderId="1" xfId="14" applyFont="1" applyBorder="1" applyAlignment="1">
      <alignment horizontal="center" vertical="center"/>
    </xf>
    <xf numFmtId="0" fontId="20" fillId="0" borderId="1" xfId="14" applyFont="1" applyBorder="1" applyAlignment="1">
      <alignment horizontal="center" vertical="center"/>
    </xf>
    <xf numFmtId="0" fontId="1" fillId="0" borderId="1" xfId="14" applyFont="1" applyBorder="1" applyAlignment="1">
      <alignment horizontal="center" vertical="center" wrapText="1"/>
    </xf>
    <xf numFmtId="0" fontId="2" fillId="0" borderId="0" xfId="14" applyAlignment="1">
      <alignment horizontal="center"/>
    </xf>
    <xf numFmtId="0" fontId="2" fillId="0" borderId="11" xfId="14" applyBorder="1" applyAlignment="1">
      <alignment vertical="center"/>
    </xf>
    <xf numFmtId="0" fontId="2" fillId="0" borderId="12" xfId="14" applyBorder="1" applyAlignment="1">
      <alignment vertical="center"/>
    </xf>
    <xf numFmtId="4" fontId="2" fillId="0" borderId="12" xfId="14" applyNumberFormat="1" applyBorder="1" applyAlignment="1">
      <alignment vertical="center"/>
    </xf>
    <xf numFmtId="0" fontId="2" fillId="0" borderId="1" xfId="14" applyBorder="1" applyAlignment="1">
      <alignment vertical="center"/>
    </xf>
    <xf numFmtId="4" fontId="2" fillId="0" borderId="1" xfId="14" applyNumberFormat="1" applyBorder="1" applyAlignment="1">
      <alignment horizontal="center" vertical="center"/>
    </xf>
    <xf numFmtId="4" fontId="2" fillId="4" borderId="1" xfId="14" applyNumberFormat="1" applyFill="1" applyBorder="1" applyAlignment="1">
      <alignment horizontal="center" vertical="center"/>
    </xf>
    <xf numFmtId="4" fontId="2" fillId="0" borderId="0" xfId="14" applyNumberFormat="1" applyAlignment="1">
      <alignment horizontal="center" vertical="center"/>
    </xf>
    <xf numFmtId="4" fontId="19" fillId="0" borderId="1" xfId="14" applyNumberFormat="1" applyFont="1" applyBorder="1" applyAlignment="1">
      <alignment horizontal="center" vertical="center"/>
    </xf>
    <xf numFmtId="4" fontId="20" fillId="0" borderId="0" xfId="14" applyNumberFormat="1" applyFont="1" applyAlignment="1">
      <alignment horizontal="center" vertical="center"/>
    </xf>
    <xf numFmtId="0" fontId="2" fillId="0" borderId="32" xfId="14" applyBorder="1" applyAlignment="1">
      <alignment vertical="center"/>
    </xf>
    <xf numFmtId="0" fontId="2" fillId="0" borderId="33" xfId="14" applyBorder="1" applyAlignment="1">
      <alignment vertical="center"/>
    </xf>
    <xf numFmtId="0" fontId="2" fillId="0" borderId="27" xfId="14" applyBorder="1" applyAlignment="1">
      <alignment vertical="center"/>
    </xf>
    <xf numFmtId="4" fontId="2" fillId="0" borderId="27" xfId="14" applyNumberFormat="1" applyBorder="1" applyAlignment="1">
      <alignment vertical="center"/>
    </xf>
    <xf numFmtId="4" fontId="2" fillId="0" borderId="13" xfId="14" applyNumberFormat="1" applyBorder="1" applyAlignment="1">
      <alignment vertical="center"/>
    </xf>
    <xf numFmtId="4" fontId="2" fillId="9" borderId="1" xfId="14" applyNumberFormat="1" applyFill="1" applyBorder="1" applyAlignment="1">
      <alignment horizontal="center" vertical="center"/>
    </xf>
    <xf numFmtId="4" fontId="8" fillId="4" borderId="1" xfId="14" applyNumberFormat="1" applyFont="1" applyFill="1" applyBorder="1" applyAlignment="1">
      <alignment horizontal="center" vertical="center"/>
    </xf>
    <xf numFmtId="0" fontId="2" fillId="0" borderId="1" xfId="14" applyBorder="1" applyAlignment="1">
      <alignment vertical="center" wrapText="1"/>
    </xf>
    <xf numFmtId="0" fontId="22" fillId="0" borderId="34" xfId="14" applyFont="1" applyBorder="1"/>
    <xf numFmtId="0" fontId="6" fillId="0" borderId="34" xfId="14" applyFont="1" applyBorder="1"/>
    <xf numFmtId="0" fontId="1" fillId="0" borderId="34" xfId="14" applyFont="1" applyBorder="1"/>
    <xf numFmtId="0" fontId="1" fillId="0" borderId="34" xfId="14" applyFont="1" applyBorder="1" applyAlignment="1">
      <alignment horizontal="center" vertical="center" wrapText="1"/>
    </xf>
    <xf numFmtId="2" fontId="22" fillId="0" borderId="34" xfId="14" applyNumberFormat="1" applyFont="1" applyBorder="1" applyAlignment="1">
      <alignment horizontal="center" vertical="center"/>
    </xf>
    <xf numFmtId="0" fontId="2" fillId="0" borderId="35" xfId="14" applyBorder="1"/>
    <xf numFmtId="0" fontId="8" fillId="0" borderId="0" xfId="14" applyFont="1" applyAlignment="1">
      <alignment horizontal="right" vertical="center"/>
    </xf>
    <xf numFmtId="49" fontId="24" fillId="0" borderId="0" xfId="14" applyNumberFormat="1" applyFont="1" applyAlignment="1">
      <alignment horizontal="center" vertical="center"/>
    </xf>
    <xf numFmtId="0" fontId="2" fillId="0" borderId="0" xfId="14" applyAlignment="1">
      <alignment horizontal="center" vertical="center"/>
    </xf>
    <xf numFmtId="0" fontId="1" fillId="0" borderId="0" xfId="14" applyFont="1"/>
    <xf numFmtId="0" fontId="1" fillId="10" borderId="10" xfId="14" applyFont="1" applyFill="1" applyBorder="1" applyAlignment="1">
      <alignment wrapText="1"/>
    </xf>
    <xf numFmtId="0" fontId="1" fillId="10" borderId="2" xfId="14" applyFont="1" applyFill="1" applyBorder="1" applyAlignment="1">
      <alignment vertical="top" wrapText="1"/>
    </xf>
    <xf numFmtId="0" fontId="8" fillId="0" borderId="0" xfId="14" applyFont="1"/>
    <xf numFmtId="10" fontId="2" fillId="0" borderId="0" xfId="14" applyNumberFormat="1"/>
    <xf numFmtId="49" fontId="8" fillId="0" borderId="0" xfId="14" applyNumberFormat="1" applyFont="1" applyAlignment="1">
      <alignment horizontal="left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/>
    </xf>
    <xf numFmtId="4" fontId="31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33" fillId="0" borderId="0" xfId="0" applyFont="1"/>
    <xf numFmtId="0" fontId="34" fillId="0" borderId="50" xfId="0" applyFont="1" applyBorder="1" applyAlignment="1">
      <alignment vertical="center" wrapText="1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3" fontId="36" fillId="0" borderId="0" xfId="11" applyFont="1" applyFill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68" fontId="35" fillId="0" borderId="0" xfId="0" applyNumberFormat="1" applyFont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43" fontId="38" fillId="0" borderId="0" xfId="11" applyFont="1" applyFill="1" applyBorder="1" applyAlignment="1">
      <alignment vertical="center"/>
    </xf>
    <xf numFmtId="17" fontId="35" fillId="0" borderId="0" xfId="0" applyNumberFormat="1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167" fontId="35" fillId="3" borderId="1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166" fontId="36" fillId="0" borderId="1" xfId="0" applyNumberFormat="1" applyFont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167" fontId="36" fillId="0" borderId="1" xfId="0" applyNumberFormat="1" applyFont="1" applyBorder="1" applyAlignment="1">
      <alignment horizontal="right" vertical="center" wrapText="1"/>
    </xf>
    <xf numFmtId="0" fontId="36" fillId="0" borderId="0" xfId="0" applyFont="1" applyAlignment="1">
      <alignment vertical="center" wrapText="1"/>
    </xf>
    <xf numFmtId="167" fontId="36" fillId="0" borderId="0" xfId="0" applyNumberFormat="1" applyFont="1" applyAlignment="1">
      <alignment vertical="center" wrapText="1"/>
    </xf>
    <xf numFmtId="167" fontId="35" fillId="0" borderId="1" xfId="0" applyNumberFormat="1" applyFont="1" applyBorder="1" applyAlignment="1">
      <alignment horizontal="right" vertical="center" wrapText="1"/>
    </xf>
    <xf numFmtId="0" fontId="35" fillId="3" borderId="1" xfId="0" applyFont="1" applyFill="1" applyBorder="1" applyAlignment="1">
      <alignment vertical="center" wrapText="1"/>
    </xf>
    <xf numFmtId="167" fontId="35" fillId="3" borderId="1" xfId="0" applyNumberFormat="1" applyFont="1" applyFill="1" applyBorder="1" applyAlignment="1">
      <alignment horizontal="right" vertical="center" wrapText="1"/>
    </xf>
    <xf numFmtId="10" fontId="35" fillId="3" borderId="1" xfId="0" applyNumberFormat="1" applyFont="1" applyFill="1" applyBorder="1" applyAlignment="1">
      <alignment vertical="center" wrapText="1"/>
    </xf>
    <xf numFmtId="167" fontId="35" fillId="3" borderId="1" xfId="0" applyNumberFormat="1" applyFont="1" applyFill="1" applyBorder="1" applyAlignment="1">
      <alignment vertical="center" wrapText="1"/>
    </xf>
    <xf numFmtId="4" fontId="36" fillId="0" borderId="0" xfId="0" applyNumberFormat="1" applyFont="1" applyAlignment="1">
      <alignment horizontal="center" vertical="center"/>
    </xf>
    <xf numFmtId="167" fontId="36" fillId="0" borderId="0" xfId="0" applyNumberFormat="1" applyFont="1" applyAlignment="1">
      <alignment horizontal="right" vertical="center"/>
    </xf>
    <xf numFmtId="167" fontId="31" fillId="0" borderId="0" xfId="0" applyNumberFormat="1" applyFont="1" applyAlignment="1">
      <alignment horizontal="left" vertical="center"/>
    </xf>
    <xf numFmtId="0" fontId="32" fillId="3" borderId="0" xfId="0" applyFont="1" applyFill="1" applyAlignment="1">
      <alignment horizontal="center" vertical="center"/>
    </xf>
    <xf numFmtId="4" fontId="32" fillId="3" borderId="0" xfId="0" applyNumberFormat="1" applyFont="1" applyFill="1" applyAlignment="1">
      <alignment horizontal="center" vertical="center"/>
    </xf>
    <xf numFmtId="167" fontId="32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166" fontId="31" fillId="0" borderId="0" xfId="0" applyNumberFormat="1" applyFont="1" applyAlignment="1">
      <alignment horizontal="center" vertical="center"/>
    </xf>
    <xf numFmtId="4" fontId="31" fillId="0" borderId="0" xfId="0" applyNumberFormat="1" applyFont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67" fontId="32" fillId="0" borderId="0" xfId="0" applyNumberFormat="1" applyFont="1" applyAlignment="1">
      <alignment horizontal="left" vertical="center" wrapText="1"/>
    </xf>
    <xf numFmtId="167" fontId="31" fillId="0" borderId="0" xfId="0" applyNumberFormat="1" applyFont="1" applyAlignment="1">
      <alignment horizontal="left" vertical="center" wrapText="1"/>
    </xf>
    <xf numFmtId="0" fontId="29" fillId="0" borderId="0" xfId="0" applyFont="1"/>
    <xf numFmtId="0" fontId="32" fillId="0" borderId="0" xfId="0" applyFont="1" applyAlignment="1">
      <alignment vertical="center"/>
    </xf>
    <xf numFmtId="43" fontId="31" fillId="0" borderId="0" xfId="11" applyFont="1" applyFill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168" fontId="32" fillId="0" borderId="0" xfId="0" applyNumberFormat="1" applyFont="1" applyAlignment="1">
      <alignment horizontal="left" vertical="center"/>
    </xf>
    <xf numFmtId="0" fontId="30" fillId="0" borderId="0" xfId="0" applyFont="1" applyAlignment="1">
      <alignment vertical="center"/>
    </xf>
    <xf numFmtId="43" fontId="30" fillId="0" borderId="0" xfId="11" applyFont="1" applyFill="1" applyBorder="1" applyAlignment="1">
      <alignment vertical="center"/>
    </xf>
    <xf numFmtId="17" fontId="32" fillId="0" borderId="0" xfId="0" applyNumberFormat="1" applyFont="1" applyAlignment="1">
      <alignment horizontal="left" vertical="center"/>
    </xf>
    <xf numFmtId="4" fontId="36" fillId="0" borderId="0" xfId="0" applyNumberFormat="1" applyFont="1" applyAlignment="1">
      <alignment horizontal="center" vertical="center" wrapText="1"/>
    </xf>
    <xf numFmtId="166" fontId="36" fillId="0" borderId="0" xfId="0" applyNumberFormat="1" applyFont="1" applyAlignment="1">
      <alignment horizontal="center" vertical="center"/>
    </xf>
    <xf numFmtId="167" fontId="36" fillId="0" borderId="0" xfId="0" applyNumberFormat="1" applyFont="1" applyAlignment="1">
      <alignment horizontal="left" vertical="center"/>
    </xf>
    <xf numFmtId="0" fontId="38" fillId="4" borderId="0" xfId="0" applyFont="1" applyFill="1" applyAlignment="1">
      <alignment vertical="center"/>
    </xf>
    <xf numFmtId="167" fontId="35" fillId="0" borderId="0" xfId="0" applyNumberFormat="1" applyFont="1" applyAlignment="1">
      <alignment horizontal="left" vertical="center" wrapText="1"/>
    </xf>
    <xf numFmtId="4" fontId="36" fillId="0" borderId="0" xfId="0" applyNumberFormat="1" applyFont="1" applyAlignment="1">
      <alignment horizontal="right" vertical="center"/>
    </xf>
    <xf numFmtId="167" fontId="40" fillId="0" borderId="0" xfId="0" applyNumberFormat="1" applyFont="1"/>
    <xf numFmtId="4" fontId="40" fillId="0" borderId="0" xfId="0" applyNumberFormat="1" applyFont="1"/>
    <xf numFmtId="167" fontId="36" fillId="0" borderId="0" xfId="0" applyNumberFormat="1" applyFont="1" applyAlignment="1">
      <alignment vertical="center"/>
    </xf>
    <xf numFmtId="10" fontId="36" fillId="0" borderId="0" xfId="15" applyNumberFormat="1" applyFont="1" applyFill="1" applyBorder="1" applyAlignment="1">
      <alignment horizontal="center" vertical="center"/>
    </xf>
    <xf numFmtId="10" fontId="36" fillId="0" borderId="0" xfId="15" applyNumberFormat="1" applyFont="1" applyFill="1" applyBorder="1" applyAlignment="1">
      <alignment horizontal="right" vertical="center"/>
    </xf>
    <xf numFmtId="4" fontId="36" fillId="0" borderId="0" xfId="0" applyNumberFormat="1" applyFont="1" applyAlignment="1">
      <alignment vertical="center"/>
    </xf>
    <xf numFmtId="10" fontId="36" fillId="0" borderId="0" xfId="15" applyNumberFormat="1" applyFont="1" applyFill="1" applyBorder="1" applyAlignment="1">
      <alignment horizontal="center" vertical="center" wrapText="1"/>
    </xf>
    <xf numFmtId="167" fontId="41" fillId="0" borderId="1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center" vertical="center"/>
    </xf>
    <xf numFmtId="0" fontId="42" fillId="0" borderId="1" xfId="0" applyFont="1" applyBorder="1" applyAlignment="1">
      <alignment vertical="center" wrapText="1"/>
    </xf>
    <xf numFmtId="167" fontId="42" fillId="0" borderId="1" xfId="0" applyNumberFormat="1" applyFont="1" applyBorder="1" applyAlignment="1">
      <alignment horizontal="center" vertical="center"/>
    </xf>
    <xf numFmtId="167" fontId="42" fillId="0" borderId="2" xfId="0" applyNumberFormat="1" applyFont="1" applyBorder="1" applyAlignment="1">
      <alignment horizontal="center" vertical="center"/>
    </xf>
    <xf numFmtId="167" fontId="41" fillId="0" borderId="15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167" fontId="42" fillId="0" borderId="0" xfId="0" applyNumberFormat="1" applyFont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3" fillId="0" borderId="49" xfId="0" applyFont="1" applyBorder="1" applyAlignment="1">
      <alignment horizontal="center" vertical="center"/>
    </xf>
    <xf numFmtId="0" fontId="34" fillId="0" borderId="58" xfId="0" applyFont="1" applyBorder="1" applyAlignment="1">
      <alignment horizontal="center" vertical="center" wrapText="1"/>
    </xf>
    <xf numFmtId="0" fontId="34" fillId="0" borderId="59" xfId="0" applyFont="1" applyBorder="1" applyAlignment="1">
      <alignment horizontal="center" vertical="center" wrapText="1"/>
    </xf>
    <xf numFmtId="0" fontId="34" fillId="0" borderId="53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3" fillId="0" borderId="1" xfId="0" applyFont="1" applyBorder="1" applyAlignment="1">
      <alignment horizontal="left" vertical="center" wrapText="1"/>
    </xf>
    <xf numFmtId="0" fontId="34" fillId="0" borderId="49" xfId="0" applyFont="1" applyBorder="1" applyAlignment="1">
      <alignment horizontal="left" vertical="center"/>
    </xf>
    <xf numFmtId="167" fontId="35" fillId="3" borderId="1" xfId="0" applyNumberFormat="1" applyFont="1" applyFill="1" applyBorder="1" applyAlignment="1">
      <alignment horizontal="center" vertical="center" wrapText="1"/>
    </xf>
    <xf numFmtId="167" fontId="38" fillId="0" borderId="0" xfId="0" applyNumberFormat="1" applyFont="1" applyAlignment="1">
      <alignment horizontal="right" vertical="center"/>
    </xf>
    <xf numFmtId="4" fontId="35" fillId="3" borderId="1" xfId="0" applyNumberFormat="1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4" fillId="0" borderId="47" xfId="0" applyFont="1" applyBorder="1" applyAlignment="1">
      <alignment horizontal="center" wrapText="1"/>
    </xf>
    <xf numFmtId="0" fontId="33" fillId="0" borderId="48" xfId="0" applyFont="1" applyBorder="1" applyAlignment="1">
      <alignment horizontal="center"/>
    </xf>
    <xf numFmtId="0" fontId="35" fillId="3" borderId="11" xfId="0" applyFont="1" applyFill="1" applyBorder="1" applyAlignment="1">
      <alignment horizontal="right" vertical="center" wrapText="1"/>
    </xf>
    <xf numFmtId="0" fontId="35" fillId="3" borderId="12" xfId="0" applyFont="1" applyFill="1" applyBorder="1" applyAlignment="1">
      <alignment horizontal="right" vertical="center" wrapText="1"/>
    </xf>
    <xf numFmtId="0" fontId="35" fillId="3" borderId="13" xfId="0" applyFont="1" applyFill="1" applyBorder="1" applyAlignment="1">
      <alignment horizontal="right" vertical="center" wrapText="1"/>
    </xf>
    <xf numFmtId="0" fontId="38" fillId="4" borderId="11" xfId="0" applyFont="1" applyFill="1" applyBorder="1" applyAlignment="1">
      <alignment horizontal="left" vertical="center" wrapText="1"/>
    </xf>
    <xf numFmtId="0" fontId="38" fillId="4" borderId="12" xfId="0" applyFont="1" applyFill="1" applyBorder="1" applyAlignment="1">
      <alignment horizontal="left" vertical="center" wrapText="1"/>
    </xf>
    <xf numFmtId="0" fontId="38" fillId="4" borderId="45" xfId="0" applyFont="1" applyFill="1" applyBorder="1" applyAlignment="1">
      <alignment horizontal="left" vertical="center" wrapText="1"/>
    </xf>
    <xf numFmtId="0" fontId="38" fillId="4" borderId="46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right" vertical="center" wrapText="1"/>
    </xf>
    <xf numFmtId="4" fontId="31" fillId="0" borderId="0" xfId="0" applyNumberFormat="1" applyFont="1" applyAlignment="1">
      <alignment horizontal="left" vertical="center" wrapText="1"/>
    </xf>
    <xf numFmtId="4" fontId="32" fillId="3" borderId="0" xfId="0" applyNumberFormat="1" applyFont="1" applyFill="1" applyAlignment="1">
      <alignment horizontal="center" vertical="center" wrapText="1"/>
    </xf>
    <xf numFmtId="0" fontId="39" fillId="0" borderId="39" xfId="0" applyFont="1" applyBorder="1" applyAlignment="1">
      <alignment horizontal="center" wrapText="1"/>
    </xf>
    <xf numFmtId="0" fontId="39" fillId="0" borderId="51" xfId="0" applyFont="1" applyBorder="1" applyAlignment="1">
      <alignment horizontal="center"/>
    </xf>
    <xf numFmtId="0" fontId="39" fillId="0" borderId="41" xfId="0" applyFont="1" applyBorder="1" applyAlignment="1">
      <alignment horizontal="center"/>
    </xf>
    <xf numFmtId="0" fontId="39" fillId="0" borderId="54" xfId="0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39" fillId="0" borderId="55" xfId="0" applyFont="1" applyBorder="1" applyAlignment="1">
      <alignment horizontal="left" vertical="center"/>
    </xf>
    <xf numFmtId="0" fontId="39" fillId="0" borderId="56" xfId="0" applyFont="1" applyBorder="1" applyAlignment="1">
      <alignment horizontal="left" vertical="center"/>
    </xf>
    <xf numFmtId="0" fontId="39" fillId="0" borderId="57" xfId="0" applyFont="1" applyBorder="1" applyAlignment="1">
      <alignment horizontal="left" vertical="center"/>
    </xf>
    <xf numFmtId="0" fontId="34" fillId="0" borderId="48" xfId="0" applyFont="1" applyBorder="1" applyAlignment="1">
      <alignment horizontal="center"/>
    </xf>
    <xf numFmtId="0" fontId="36" fillId="0" borderId="48" xfId="0" applyFont="1" applyBorder="1" applyAlignment="1">
      <alignment horizontal="center" vertical="center"/>
    </xf>
    <xf numFmtId="0" fontId="36" fillId="0" borderId="60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39" fillId="0" borderId="49" xfId="0" applyFont="1" applyBorder="1" applyAlignment="1">
      <alignment horizontal="left" vertical="center"/>
    </xf>
    <xf numFmtId="0" fontId="39" fillId="0" borderId="52" xfId="0" applyFont="1" applyBorder="1" applyAlignment="1">
      <alignment horizontal="center" wrapText="1"/>
    </xf>
    <xf numFmtId="0" fontId="39" fillId="0" borderId="1" xfId="0" applyFont="1" applyBorder="1" applyAlignment="1">
      <alignment horizontal="center"/>
    </xf>
    <xf numFmtId="0" fontId="39" fillId="0" borderId="53" xfId="0" applyFont="1" applyBorder="1" applyAlignment="1">
      <alignment horizontal="center"/>
    </xf>
    <xf numFmtId="0" fontId="39" fillId="0" borderId="49" xfId="0" applyFont="1" applyBorder="1" applyAlignment="1">
      <alignment horizontal="center"/>
    </xf>
    <xf numFmtId="0" fontId="31" fillId="0" borderId="0" xfId="0" applyFont="1" applyAlignment="1">
      <alignment horizontal="right" vertical="center"/>
    </xf>
    <xf numFmtId="0" fontId="41" fillId="0" borderId="1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167" fontId="41" fillId="0" borderId="1" xfId="0" applyNumberFormat="1" applyFont="1" applyBorder="1" applyAlignment="1">
      <alignment horizontal="center" vertical="center"/>
    </xf>
    <xf numFmtId="167" fontId="41" fillId="0" borderId="14" xfId="0" applyNumberFormat="1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3" fillId="0" borderId="46" xfId="0" applyFont="1" applyBorder="1" applyAlignment="1">
      <alignment horizontal="center" vertical="center" wrapText="1"/>
    </xf>
    <xf numFmtId="0" fontId="6" fillId="5" borderId="9" xfId="14" applyFont="1" applyFill="1" applyBorder="1" applyAlignment="1">
      <alignment horizontal="center" vertical="center"/>
    </xf>
    <xf numFmtId="0" fontId="6" fillId="5" borderId="4" xfId="14" applyFont="1" applyFill="1" applyBorder="1" applyAlignment="1">
      <alignment horizontal="center" vertical="center"/>
    </xf>
    <xf numFmtId="0" fontId="6" fillId="5" borderId="8" xfId="14" applyFont="1" applyFill="1" applyBorder="1" applyAlignment="1">
      <alignment horizontal="center" vertical="center"/>
    </xf>
    <xf numFmtId="0" fontId="6" fillId="5" borderId="7" xfId="14" applyFont="1" applyFill="1" applyBorder="1" applyAlignment="1">
      <alignment horizontal="center" vertical="center"/>
    </xf>
    <xf numFmtId="10" fontId="8" fillId="7" borderId="43" xfId="14" applyNumberFormat="1" applyFont="1" applyFill="1" applyBorder="1" applyAlignment="1">
      <alignment horizontal="center" vertical="center"/>
    </xf>
    <xf numFmtId="10" fontId="8" fillId="7" borderId="44" xfId="14" applyNumberFormat="1" applyFont="1" applyFill="1" applyBorder="1" applyAlignment="1">
      <alignment horizontal="center" vertical="center"/>
    </xf>
    <xf numFmtId="0" fontId="8" fillId="7" borderId="9" xfId="14" applyFont="1" applyFill="1" applyBorder="1" applyAlignment="1">
      <alignment horizontal="right" vertical="center"/>
    </xf>
    <xf numFmtId="0" fontId="8" fillId="7" borderId="4" xfId="14" applyFont="1" applyFill="1" applyBorder="1" applyAlignment="1">
      <alignment horizontal="right" vertical="center"/>
    </xf>
    <xf numFmtId="0" fontId="8" fillId="7" borderId="8" xfId="14" applyFont="1" applyFill="1" applyBorder="1" applyAlignment="1">
      <alignment horizontal="right" vertical="center"/>
    </xf>
    <xf numFmtId="0" fontId="8" fillId="7" borderId="7" xfId="14" applyFont="1" applyFill="1" applyBorder="1" applyAlignment="1">
      <alignment horizontal="right" vertical="center"/>
    </xf>
    <xf numFmtId="10" fontId="8" fillId="7" borderId="5" xfId="14" applyNumberFormat="1" applyFont="1" applyFill="1" applyBorder="1" applyAlignment="1">
      <alignment horizontal="center" vertical="center"/>
    </xf>
    <xf numFmtId="10" fontId="8" fillId="7" borderId="6" xfId="14" applyNumberFormat="1" applyFont="1" applyFill="1" applyBorder="1" applyAlignment="1">
      <alignment horizontal="center" vertical="center"/>
    </xf>
    <xf numFmtId="10" fontId="2" fillId="10" borderId="10" xfId="14" applyNumberFormat="1" applyFill="1" applyBorder="1" applyAlignment="1">
      <alignment horizontal="center" vertical="center"/>
    </xf>
    <xf numFmtId="10" fontId="2" fillId="10" borderId="2" xfId="14" applyNumberFormat="1" applyFill="1" applyBorder="1" applyAlignment="1">
      <alignment horizontal="center" vertical="center"/>
    </xf>
    <xf numFmtId="0" fontId="8" fillId="0" borderId="0" xfId="14" applyFont="1" applyAlignment="1">
      <alignment vertical="center"/>
    </xf>
    <xf numFmtId="0" fontId="17" fillId="0" borderId="0" xfId="14" applyFont="1" applyAlignment="1">
      <alignment horizontal="center" vertical="center" wrapText="1"/>
    </xf>
    <xf numFmtId="10" fontId="8" fillId="10" borderId="10" xfId="14" applyNumberFormat="1" applyFont="1" applyFill="1" applyBorder="1" applyAlignment="1">
      <alignment horizontal="center" vertical="center"/>
    </xf>
    <xf numFmtId="10" fontId="8" fillId="10" borderId="2" xfId="14" applyNumberFormat="1" applyFont="1" applyFill="1" applyBorder="1" applyAlignment="1">
      <alignment horizontal="center" vertical="center"/>
    </xf>
    <xf numFmtId="0" fontId="19" fillId="6" borderId="11" xfId="14" applyFont="1" applyFill="1" applyBorder="1" applyAlignment="1">
      <alignment horizontal="left" vertical="center"/>
    </xf>
    <xf numFmtId="0" fontId="19" fillId="6" borderId="12" xfId="14" applyFont="1" applyFill="1" applyBorder="1" applyAlignment="1">
      <alignment horizontal="left" vertical="center"/>
    </xf>
    <xf numFmtId="0" fontId="19" fillId="6" borderId="13" xfId="14" applyFont="1" applyFill="1" applyBorder="1" applyAlignment="1">
      <alignment horizontal="left" vertical="center"/>
    </xf>
    <xf numFmtId="0" fontId="1" fillId="0" borderId="11" xfId="14" applyFont="1" applyBorder="1" applyAlignment="1">
      <alignment horizontal="center" vertical="center" wrapText="1"/>
    </xf>
    <xf numFmtId="0" fontId="1" fillId="0" borderId="12" xfId="14" applyFont="1" applyBorder="1" applyAlignment="1">
      <alignment horizontal="center" vertical="center" wrapText="1"/>
    </xf>
    <xf numFmtId="0" fontId="1" fillId="0" borderId="13" xfId="14" applyFont="1" applyBorder="1" applyAlignment="1">
      <alignment horizontal="center" vertical="center" wrapText="1"/>
    </xf>
    <xf numFmtId="0" fontId="19" fillId="8" borderId="11" xfId="14" applyFont="1" applyFill="1" applyBorder="1" applyAlignment="1">
      <alignment horizontal="right" vertical="center"/>
    </xf>
    <xf numFmtId="0" fontId="19" fillId="8" borderId="12" xfId="14" applyFont="1" applyFill="1" applyBorder="1" applyAlignment="1">
      <alignment horizontal="right" vertical="center"/>
    </xf>
    <xf numFmtId="0" fontId="19" fillId="8" borderId="13" xfId="14" applyFont="1" applyFill="1" applyBorder="1" applyAlignment="1">
      <alignment horizontal="right" vertical="center"/>
    </xf>
    <xf numFmtId="0" fontId="19" fillId="0" borderId="0" xfId="14" applyFont="1" applyAlignment="1">
      <alignment horizontal="left"/>
    </xf>
    <xf numFmtId="0" fontId="8" fillId="0" borderId="36" xfId="14" applyFont="1" applyBorder="1" applyAlignment="1">
      <alignment horizontal="right" vertical="center"/>
    </xf>
    <xf numFmtId="0" fontId="8" fillId="0" borderId="39" xfId="14" applyFont="1" applyBorder="1" applyAlignment="1">
      <alignment horizontal="right" vertical="center"/>
    </xf>
    <xf numFmtId="0" fontId="8" fillId="0" borderId="41" xfId="14" applyFont="1" applyBorder="1" applyAlignment="1">
      <alignment horizontal="right" vertical="center"/>
    </xf>
    <xf numFmtId="0" fontId="8" fillId="0" borderId="30" xfId="14" applyFont="1" applyBorder="1" applyAlignment="1">
      <alignment horizontal="center"/>
    </xf>
    <xf numFmtId="49" fontId="8" fillId="0" borderId="37" xfId="14" applyNumberFormat="1" applyFont="1" applyBorder="1" applyAlignment="1">
      <alignment horizontal="left" vertical="center"/>
    </xf>
    <xf numFmtId="49" fontId="8" fillId="0" borderId="0" xfId="14" applyNumberFormat="1" applyFont="1" applyAlignment="1">
      <alignment horizontal="left" vertical="center"/>
    </xf>
    <xf numFmtId="49" fontId="8" fillId="0" borderId="35" xfId="14" applyNumberFormat="1" applyFont="1" applyBorder="1" applyAlignment="1">
      <alignment horizontal="left" vertical="center"/>
    </xf>
    <xf numFmtId="0" fontId="23" fillId="0" borderId="38" xfId="14" applyFont="1" applyBorder="1" applyAlignment="1">
      <alignment horizontal="center" vertical="center"/>
    </xf>
    <xf numFmtId="0" fontId="1" fillId="0" borderId="40" xfId="14" applyFont="1" applyBorder="1" applyAlignment="1">
      <alignment horizontal="center" vertical="center"/>
    </xf>
    <xf numFmtId="0" fontId="1" fillId="0" borderId="42" xfId="14" applyFont="1" applyBorder="1" applyAlignment="1">
      <alignment horizontal="center" vertical="center"/>
    </xf>
    <xf numFmtId="49" fontId="24" fillId="0" borderId="37" xfId="14" applyNumberFormat="1" applyFont="1" applyBorder="1" applyAlignment="1">
      <alignment horizontal="center" vertical="center"/>
    </xf>
    <xf numFmtId="49" fontId="24" fillId="0" borderId="35" xfId="14" applyNumberFormat="1" applyFont="1" applyBorder="1" applyAlignment="1">
      <alignment horizontal="center" vertical="center"/>
    </xf>
    <xf numFmtId="49" fontId="8" fillId="0" borderId="37" xfId="14" applyNumberFormat="1" applyFont="1" applyBorder="1" applyAlignment="1">
      <alignment horizontal="center" vertical="center"/>
    </xf>
    <xf numFmtId="0" fontId="2" fillId="0" borderId="37" xfId="14" applyBorder="1" applyAlignment="1">
      <alignment horizontal="center" vertical="center"/>
    </xf>
    <xf numFmtId="0" fontId="2" fillId="0" borderId="35" xfId="14" applyBorder="1" applyAlignment="1">
      <alignment horizontal="center" vertical="center"/>
    </xf>
    <xf numFmtId="0" fontId="2" fillId="5" borderId="29" xfId="14" applyFill="1" applyBorder="1" applyAlignment="1">
      <alignment horizontal="center" vertical="center" wrapText="1"/>
    </xf>
    <xf numFmtId="0" fontId="2" fillId="5" borderId="30" xfId="14" applyFill="1" applyBorder="1" applyAlignment="1">
      <alignment horizontal="center" vertical="center" wrapText="1"/>
    </xf>
    <xf numFmtId="0" fontId="2" fillId="5" borderId="31" xfId="14" applyFill="1" applyBorder="1" applyAlignment="1">
      <alignment horizontal="center" vertical="center" wrapText="1"/>
    </xf>
    <xf numFmtId="0" fontId="2" fillId="0" borderId="11" xfId="14" applyBorder="1" applyAlignment="1">
      <alignment horizontal="left" vertical="center"/>
    </xf>
    <xf numFmtId="0" fontId="2" fillId="0" borderId="12" xfId="14" applyBorder="1" applyAlignment="1">
      <alignment horizontal="left" vertical="center"/>
    </xf>
    <xf numFmtId="0" fontId="2" fillId="0" borderId="13" xfId="14" applyBorder="1" applyAlignment="1">
      <alignment horizontal="left" vertical="center"/>
    </xf>
    <xf numFmtId="0" fontId="2" fillId="0" borderId="0" xfId="14" applyAlignment="1">
      <alignment horizontal="center" vertical="center" wrapText="1"/>
    </xf>
    <xf numFmtId="49" fontId="11" fillId="0" borderId="20" xfId="14" applyNumberFormat="1" applyFont="1" applyBorder="1" applyAlignment="1">
      <alignment horizontal="center" vertical="center"/>
    </xf>
    <xf numFmtId="49" fontId="12" fillId="0" borderId="21" xfId="14" applyNumberFormat="1" applyFont="1" applyBorder="1" applyAlignment="1">
      <alignment horizontal="center" vertical="center"/>
    </xf>
    <xf numFmtId="49" fontId="12" fillId="0" borderId="22" xfId="14" applyNumberFormat="1" applyFont="1" applyBorder="1" applyAlignment="1">
      <alignment horizontal="center" vertical="center"/>
    </xf>
    <xf numFmtId="49" fontId="12" fillId="0" borderId="23" xfId="14" applyNumberFormat="1" applyFont="1" applyBorder="1" applyAlignment="1">
      <alignment horizontal="center" vertical="center"/>
    </xf>
    <xf numFmtId="49" fontId="12" fillId="0" borderId="24" xfId="14" applyNumberFormat="1" applyFont="1" applyBorder="1" applyAlignment="1">
      <alignment horizontal="center" vertical="center"/>
    </xf>
    <xf numFmtId="49" fontId="12" fillId="0" borderId="25" xfId="14" applyNumberFormat="1" applyFont="1" applyBorder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14" fillId="0" borderId="0" xfId="14" applyFont="1" applyAlignment="1">
      <alignment horizontal="center" vertical="center"/>
    </xf>
    <xf numFmtId="0" fontId="2" fillId="5" borderId="29" xfId="14" applyFill="1" applyBorder="1" applyAlignment="1">
      <alignment horizontal="center" vertical="center"/>
    </xf>
    <xf numFmtId="0" fontId="2" fillId="5" borderId="30" xfId="14" applyFill="1" applyBorder="1" applyAlignment="1">
      <alignment horizontal="center" vertical="center"/>
    </xf>
    <xf numFmtId="0" fontId="2" fillId="5" borderId="31" xfId="14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</cellXfs>
  <cellStyles count="16">
    <cellStyle name="Moeda 3" xfId="1" xr:uid="{00000000-0005-0000-0000-000000000000}"/>
    <cellStyle name="Normal" xfId="0" builtinId="0"/>
    <cellStyle name="Normal 10" xfId="14" xr:uid="{00000000-0005-0000-0000-000002000000}"/>
    <cellStyle name="Normal 2" xfId="2" xr:uid="{00000000-0005-0000-0000-000003000000}"/>
    <cellStyle name="Normal 2 2" xfId="3" xr:uid="{00000000-0005-0000-0000-000004000000}"/>
    <cellStyle name="Normal 2 3" xfId="4" xr:uid="{00000000-0005-0000-0000-000005000000}"/>
    <cellStyle name="Normal 3" xfId="12" xr:uid="{00000000-0005-0000-0000-000006000000}"/>
    <cellStyle name="Normal 3 2" xfId="5" xr:uid="{00000000-0005-0000-0000-000007000000}"/>
    <cellStyle name="Normal 4" xfId="6" xr:uid="{00000000-0005-0000-0000-000008000000}"/>
    <cellStyle name="Nota 2" xfId="7" xr:uid="{00000000-0005-0000-0000-000009000000}"/>
    <cellStyle name="Porcentagem" xfId="15" builtinId="5"/>
    <cellStyle name="Porcentagem 2" xfId="13" xr:uid="{00000000-0005-0000-0000-00000B000000}"/>
    <cellStyle name="Porcentagem 2 2" xfId="8" xr:uid="{00000000-0005-0000-0000-00000C000000}"/>
    <cellStyle name="Separador de milhares 2 2" xfId="9" xr:uid="{00000000-0005-0000-0000-00000E000000}"/>
    <cellStyle name="Separador de milhares 3" xfId="10" xr:uid="{00000000-0005-0000-0000-00000F000000}"/>
    <cellStyle name="Vírgula" xfId="1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350520</xdr:colOff>
      <xdr:row>0</xdr:row>
      <xdr:rowOff>0</xdr:rowOff>
    </xdr:from>
    <xdr:to>
      <xdr:col>0</xdr:col>
      <xdr:colOff>1095774</xdr:colOff>
      <xdr:row>0</xdr:row>
      <xdr:rowOff>1014287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586F8DC-0783-4AC5-88F5-CE954CA1A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0"/>
          <a:ext cx="745254" cy="1014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0</xdr:rowOff>
    </xdr:from>
    <xdr:to>
      <xdr:col>1</xdr:col>
      <xdr:colOff>596591</xdr:colOff>
      <xdr:row>0</xdr:row>
      <xdr:rowOff>853440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58456BA-71DE-428E-8B77-2171574EB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0"/>
          <a:ext cx="627071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496957</xdr:colOff>
      <xdr:row>0</xdr:row>
      <xdr:rowOff>0</xdr:rowOff>
    </xdr:from>
    <xdr:to>
      <xdr:col>0</xdr:col>
      <xdr:colOff>1124028</xdr:colOff>
      <xdr:row>0</xdr:row>
      <xdr:rowOff>853440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1713C16-1A93-4CBA-9ECD-C2F075C2E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57" y="0"/>
          <a:ext cx="627071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1036321</xdr:colOff>
      <xdr:row>0</xdr:row>
      <xdr:rowOff>0</xdr:rowOff>
    </xdr:from>
    <xdr:to>
      <xdr:col>1</xdr:col>
      <xdr:colOff>1554481</xdr:colOff>
      <xdr:row>0</xdr:row>
      <xdr:rowOff>705213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A3B21C3-C47D-47A4-9E8B-46503FF8B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1" y="0"/>
          <a:ext cx="518160" cy="7052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31749</xdr:colOff>
      <xdr:row>1</xdr:row>
      <xdr:rowOff>52920</xdr:rowOff>
    </xdr:from>
    <xdr:to>
      <xdr:col>0</xdr:col>
      <xdr:colOff>591270</xdr:colOff>
      <xdr:row>4</xdr:row>
      <xdr:rowOff>95250</xdr:rowOff>
    </xdr:to>
    <xdr:pic>
      <xdr:nvPicPr>
        <xdr:cNvPr id="2" name="Imagem 1" descr="Brazã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9" y="169337"/>
          <a:ext cx="559521" cy="518580"/>
        </a:xfrm>
        <a:prstGeom prst="rect">
          <a:avLst/>
        </a:prstGeom>
        <a:solidFill>
          <a:srgbClr val="FFFF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dosEmopmo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Emopmod"/>
      <sheetName val="PLANILHA ATUALIZADA"/>
      <sheetName val="#REF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J21"/>
  <sheetViews>
    <sheetView tabSelected="1" zoomScaleNormal="100" zoomScaleSheetLayoutView="100" workbookViewId="0">
      <selection activeCell="I2" sqref="I2"/>
    </sheetView>
  </sheetViews>
  <sheetFormatPr defaultColWidth="9.140625" defaultRowHeight="9" x14ac:dyDescent="0.25"/>
  <cols>
    <col min="1" max="1" width="21.140625" style="78" customWidth="1"/>
    <col min="2" max="2" width="13.7109375" style="78" customWidth="1"/>
    <col min="3" max="3" width="57.42578125" style="88" customWidth="1"/>
    <col min="4" max="4" width="6.5703125" style="78" customWidth="1"/>
    <col min="5" max="5" width="9.5703125" style="95" customWidth="1"/>
    <col min="6" max="6" width="13" style="96" customWidth="1"/>
    <col min="7" max="7" width="14.85546875" style="96" customWidth="1"/>
    <col min="8" max="8" width="10" style="69" bestFit="1" customWidth="1"/>
    <col min="9" max="16384" width="9.140625" style="69"/>
  </cols>
  <sheetData>
    <row r="1" spans="1:10" s="66" customFormat="1" ht="92.45" customHeight="1" x14ac:dyDescent="0.15">
      <c r="A1" s="154" t="s">
        <v>156</v>
      </c>
      <c r="B1" s="141" t="s">
        <v>139</v>
      </c>
      <c r="C1" s="148" t="s">
        <v>155</v>
      </c>
      <c r="D1" s="148"/>
      <c r="E1" s="148"/>
      <c r="F1" s="258"/>
      <c r="G1" s="258"/>
      <c r="H1" s="65"/>
      <c r="I1" s="65"/>
      <c r="J1" s="65"/>
    </row>
    <row r="2" spans="1:10" s="66" customFormat="1" ht="49.15" customHeight="1" thickBot="1" x14ac:dyDescent="0.2">
      <c r="A2" s="155"/>
      <c r="B2" s="142" t="s">
        <v>133</v>
      </c>
      <c r="C2" s="261" t="s">
        <v>135</v>
      </c>
      <c r="D2" s="261"/>
      <c r="E2" s="261"/>
      <c r="F2" s="259"/>
      <c r="G2" s="260"/>
      <c r="H2" s="65"/>
      <c r="I2" s="65"/>
      <c r="J2" s="65"/>
    </row>
    <row r="3" spans="1:10" ht="20.45" customHeight="1" x14ac:dyDescent="0.15">
      <c r="A3" s="146" t="s">
        <v>0</v>
      </c>
      <c r="B3" s="147" t="s">
        <v>101</v>
      </c>
      <c r="C3" s="68"/>
      <c r="D3" s="68"/>
      <c r="E3" s="68"/>
      <c r="F3" s="68"/>
      <c r="G3" s="68"/>
      <c r="I3" s="70"/>
    </row>
    <row r="4" spans="1:10" x14ac:dyDescent="0.25">
      <c r="A4" s="71" t="s">
        <v>1</v>
      </c>
      <c r="B4" s="73">
        <v>45261</v>
      </c>
      <c r="C4" s="69"/>
      <c r="D4" s="69"/>
      <c r="E4" s="69"/>
      <c r="F4" s="74"/>
      <c r="G4" s="69"/>
      <c r="H4" s="75"/>
      <c r="I4" s="76"/>
    </row>
    <row r="5" spans="1:10" x14ac:dyDescent="0.25">
      <c r="A5" s="71" t="s">
        <v>136</v>
      </c>
      <c r="B5" s="77" t="s">
        <v>2</v>
      </c>
      <c r="C5" s="69"/>
      <c r="D5" s="71"/>
      <c r="E5" s="69"/>
      <c r="F5" s="74"/>
      <c r="G5" s="69"/>
      <c r="I5" s="68"/>
    </row>
    <row r="6" spans="1:10" x14ac:dyDescent="0.25">
      <c r="B6" s="69"/>
      <c r="C6" s="69"/>
      <c r="D6" s="71"/>
      <c r="E6" s="69"/>
      <c r="F6" s="74"/>
      <c r="G6" s="69"/>
      <c r="I6" s="68"/>
    </row>
    <row r="7" spans="1:10" x14ac:dyDescent="0.25">
      <c r="A7" s="151"/>
      <c r="B7" s="151"/>
      <c r="C7" s="151"/>
      <c r="D7" s="151"/>
      <c r="E7" s="151"/>
      <c r="F7" s="69"/>
      <c r="G7" s="79" t="s">
        <v>154</v>
      </c>
    </row>
    <row r="8" spans="1:10" s="81" customFormat="1" x14ac:dyDescent="0.25">
      <c r="A8" s="153" t="s">
        <v>3</v>
      </c>
      <c r="B8" s="153" t="s">
        <v>4</v>
      </c>
      <c r="C8" s="153" t="s">
        <v>5</v>
      </c>
      <c r="D8" s="153" t="s">
        <v>6</v>
      </c>
      <c r="E8" s="152" t="s">
        <v>7</v>
      </c>
      <c r="F8" s="150" t="s">
        <v>100</v>
      </c>
      <c r="G8" s="150"/>
    </row>
    <row r="9" spans="1:10" s="82" customFormat="1" x14ac:dyDescent="0.25">
      <c r="A9" s="153"/>
      <c r="B9" s="153"/>
      <c r="C9" s="153"/>
      <c r="D9" s="153"/>
      <c r="E9" s="152"/>
      <c r="F9" s="80" t="s">
        <v>8</v>
      </c>
      <c r="G9" s="80" t="s">
        <v>9</v>
      </c>
    </row>
    <row r="10" spans="1:10" s="81" customFormat="1" x14ac:dyDescent="0.25">
      <c r="A10" s="159" t="str">
        <f>'MEMORIAL DESCRITIVO'!A9</f>
        <v>COORDENAÇÃO E ADMINISTRAÇÃO</v>
      </c>
      <c r="B10" s="160"/>
      <c r="C10" s="160"/>
      <c r="D10" s="160"/>
      <c r="E10" s="160"/>
      <c r="F10" s="160"/>
      <c r="G10" s="160"/>
    </row>
    <row r="11" spans="1:10" s="88" customFormat="1" ht="45" x14ac:dyDescent="0.25">
      <c r="A11" s="83" t="str">
        <f>'MEMORIAL DESCRITIVO'!A11</f>
        <v>1.X</v>
      </c>
      <c r="B11" s="83"/>
      <c r="C11" s="84" t="str">
        <f>'MEMORIAL DESCRITIVO'!C11</f>
        <v>MÃO DE OBRA E/OU VEICULOS NECESSARIOS PARA COORDENAÇÃO E ADMINISTRAÇÃO DE ACORDO COM A TABELA DE PREÇOS OFICIAIS DESONERADOS EMOP (DATA BASE: 12/2023), SCO (DATA BASE: 12/2023 E/OU SINAPI (DATA BASE: 12/2023) COM A APLICAÇÃO DO DESCONTO LINEAR OFERTADO PELO LICITANTE CONFORME TERMO DE REFERENCIA</v>
      </c>
      <c r="D11" s="85" t="str">
        <f>'MEMORIAL DESCRITIVO'!I11</f>
        <v>UR</v>
      </c>
      <c r="E11" s="86">
        <f>'MEMORIAL DESCRITIVO'!J11</f>
        <v>1</v>
      </c>
      <c r="F11" s="87">
        <f>'MEMORIA DE CALCULO'!H31</f>
        <v>2990179.88</v>
      </c>
      <c r="G11" s="87">
        <f>TRUNC(E11*F11,2)</f>
        <v>2990179.88</v>
      </c>
    </row>
    <row r="12" spans="1:10" s="88" customFormat="1" x14ac:dyDescent="0.25">
      <c r="A12" s="163" t="s">
        <v>10</v>
      </c>
      <c r="B12" s="163"/>
      <c r="C12" s="163"/>
      <c r="D12" s="163"/>
      <c r="E12" s="163"/>
      <c r="F12" s="89"/>
      <c r="G12" s="90">
        <f>SUM(G11:G11)</f>
        <v>2990179.88</v>
      </c>
    </row>
    <row r="13" spans="1:10" s="81" customFormat="1" x14ac:dyDescent="0.25">
      <c r="A13" s="161" t="str">
        <f>'MEMORIAL DESCRITIVO'!A14</f>
        <v>ATENDIMENTO EMERGENCIAL E PERIODICO</v>
      </c>
      <c r="B13" s="162"/>
      <c r="C13" s="162"/>
      <c r="D13" s="162"/>
      <c r="E13" s="162"/>
      <c r="F13" s="162"/>
      <c r="G13" s="162"/>
    </row>
    <row r="14" spans="1:10" s="88" customFormat="1" ht="45" x14ac:dyDescent="0.25">
      <c r="A14" s="83" t="str">
        <f>'MEMORIAL DESCRITIVO'!A16</f>
        <v>2.X</v>
      </c>
      <c r="B14" s="83"/>
      <c r="C14" s="84" t="str">
        <f>'MEMORIAL DESCRITIVO'!C16</f>
        <v>MAO DE OBRA E/OU VEICULOS NECESSARIOS PARA ATENDIMENTO EMERGENCIAL E PERIODICO DE ACORDO COM A TABELA DE PREÇOS OFICIAIS DESONERADOS EMOP (DATA BASE: 12/2023), SCO (DATA BASE: 12/2023 E/OU SINAPI (DATA BASE: 12/2023) COM A APLICAÇÃO DO DESCONTO LINEAR OFERTADO PELO LICITANTE CONFORME TERMO DE REFERENCIA</v>
      </c>
      <c r="D14" s="85" t="str">
        <f>'MEMORIAL DESCRITIVO'!I16</f>
        <v>UR</v>
      </c>
      <c r="E14" s="86">
        <v>1</v>
      </c>
      <c r="F14" s="87">
        <f>'MEMORIA DE CALCULO'!H32</f>
        <v>5980359.7599999998</v>
      </c>
      <c r="G14" s="87">
        <f>TRUNC(E14*F14,2)</f>
        <v>5980359.7599999998</v>
      </c>
    </row>
    <row r="15" spans="1:10" s="88" customFormat="1" x14ac:dyDescent="0.25">
      <c r="A15" s="163" t="s">
        <v>10</v>
      </c>
      <c r="B15" s="163"/>
      <c r="C15" s="163"/>
      <c r="D15" s="163"/>
      <c r="E15" s="163"/>
      <c r="F15" s="89"/>
      <c r="G15" s="90">
        <f>SUM(G14:G14)</f>
        <v>5980359.7599999998</v>
      </c>
    </row>
    <row r="16" spans="1:10" s="88" customFormat="1" x14ac:dyDescent="0.25">
      <c r="A16" s="161" t="str">
        <f>'MEMORIAL DESCRITIVO'!A19</f>
        <v>SERVIÇOS, EQUIPAMENTOS E/OU MATERIAIS DE REPOSIÇÃO SOB DEMANDA</v>
      </c>
      <c r="B16" s="162"/>
      <c r="C16" s="162"/>
      <c r="D16" s="162"/>
      <c r="E16" s="162"/>
      <c r="F16" s="162"/>
      <c r="G16" s="162"/>
    </row>
    <row r="17" spans="1:7" s="88" customFormat="1" ht="45" x14ac:dyDescent="0.25">
      <c r="A17" s="83" t="str">
        <f>'MEMORIAL DESCRITIVO'!A21</f>
        <v>3.X</v>
      </c>
      <c r="B17" s="83"/>
      <c r="C17" s="84" t="str">
        <f>'MEMORIAL DESCRITIVO'!C21</f>
        <v>DISCRIMINIÇÃO DE SERVIÇOS, EQUIPAMENTOS E/OU MATERIAIS DE REPOSIÇÃO SOB DEMANDA DE ACORDO COM A TABELA DE PREÇOS OFICIAIS DESONERADOS EMOP (DATA BASE: 12/2023), SCO (DATA BASE: 12/2023, SINAPI (DATA BASE: 12/2023) E/OU VALOR DE REFERENCIA DE MERCADO COM A APLICAÇÃO DO DESCONTO LINEAR OFERTADO PELO LICITANTE CONFORME TERMO DE REFERENCIA</v>
      </c>
      <c r="D17" s="85" t="str">
        <f>'MEMORIAL DESCRITIVO'!I21</f>
        <v>UR</v>
      </c>
      <c r="E17" s="86">
        <f>'MEMORIAL DESCRITIVO'!J21</f>
        <v>1</v>
      </c>
      <c r="F17" s="87">
        <f>'MEMORIA DE CALCULO'!H33</f>
        <v>20931259.16</v>
      </c>
      <c r="G17" s="87">
        <f>TRUNC(E17*F17,2)</f>
        <v>20931259.16</v>
      </c>
    </row>
    <row r="18" spans="1:7" s="88" customFormat="1" x14ac:dyDescent="0.25">
      <c r="A18" s="163" t="s">
        <v>10</v>
      </c>
      <c r="B18" s="163"/>
      <c r="C18" s="163"/>
      <c r="D18" s="163"/>
      <c r="E18" s="163"/>
      <c r="G18" s="90">
        <f>SUM(G17:G17)</f>
        <v>20931259.16</v>
      </c>
    </row>
    <row r="19" spans="1:7" s="81" customFormat="1" ht="15" customHeight="1" x14ac:dyDescent="0.25">
      <c r="A19" s="156" t="s">
        <v>11</v>
      </c>
      <c r="B19" s="157"/>
      <c r="C19" s="157"/>
      <c r="D19" s="157"/>
      <c r="E19" s="158"/>
      <c r="F19" s="91"/>
      <c r="G19" s="92">
        <f>G12+G15+G18</f>
        <v>29901798.800000001</v>
      </c>
    </row>
    <row r="20" spans="1:7" s="81" customFormat="1" ht="15" customHeight="1" x14ac:dyDescent="0.25">
      <c r="A20" s="156" t="s">
        <v>148</v>
      </c>
      <c r="B20" s="157"/>
      <c r="C20" s="157"/>
      <c r="D20" s="157"/>
      <c r="E20" s="158"/>
      <c r="F20" s="93">
        <v>0.24</v>
      </c>
      <c r="G20" s="92">
        <f>F20*G19</f>
        <v>7176431.71</v>
      </c>
    </row>
    <row r="21" spans="1:7" s="81" customFormat="1" ht="15" customHeight="1" x14ac:dyDescent="0.25">
      <c r="A21" s="156" t="s">
        <v>13</v>
      </c>
      <c r="B21" s="157"/>
      <c r="C21" s="157"/>
      <c r="D21" s="157"/>
      <c r="E21" s="158"/>
      <c r="F21" s="94"/>
      <c r="G21" s="92">
        <f>G19+G20</f>
        <v>37078230.509999998</v>
      </c>
    </row>
  </sheetData>
  <mergeCells count="19">
    <mergeCell ref="A21:E21"/>
    <mergeCell ref="A20:E20"/>
    <mergeCell ref="A10:G10"/>
    <mergeCell ref="A13:G13"/>
    <mergeCell ref="A16:G16"/>
    <mergeCell ref="A19:E19"/>
    <mergeCell ref="A12:E12"/>
    <mergeCell ref="A15:E15"/>
    <mergeCell ref="A18:E18"/>
    <mergeCell ref="C1:E1"/>
    <mergeCell ref="C2:E2"/>
    <mergeCell ref="F8:G8"/>
    <mergeCell ref="A7:E7"/>
    <mergeCell ref="E8:E9"/>
    <mergeCell ref="D8:D9"/>
    <mergeCell ref="C8:C9"/>
    <mergeCell ref="A8:A9"/>
    <mergeCell ref="B8:B9"/>
    <mergeCell ref="A1:A2"/>
  </mergeCells>
  <printOptions horizontalCentered="1"/>
  <pageMargins left="0.19685039370078741" right="0.19685039370078741" top="0.39370078740157483" bottom="0.3937007874015748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K22"/>
  <sheetViews>
    <sheetView view="pageBreakPreview" topLeftCell="A11" zoomScaleSheetLayoutView="100" workbookViewId="0">
      <selection activeCell="C35" sqref="C35"/>
    </sheetView>
  </sheetViews>
  <sheetFormatPr defaultColWidth="9.140625" defaultRowHeight="11.25" customHeight="1" x14ac:dyDescent="0.25"/>
  <cols>
    <col min="1" max="1" width="7.7109375" style="63" customWidth="1"/>
    <col min="2" max="2" width="15.7109375" style="63" customWidth="1"/>
    <col min="3" max="4" width="15.7109375" style="103" customWidth="1"/>
    <col min="5" max="8" width="15.7109375" style="64" customWidth="1"/>
    <col min="9" max="9" width="10" style="63" customWidth="1"/>
    <col min="10" max="10" width="11.7109375" style="64" customWidth="1"/>
    <col min="11" max="11" width="13.5703125" style="97" customWidth="1"/>
    <col min="12" max="12" width="13.5703125" style="63" customWidth="1"/>
    <col min="13" max="13" width="11" style="63" bestFit="1" customWidth="1"/>
    <col min="14" max="16384" width="9.140625" style="63"/>
  </cols>
  <sheetData>
    <row r="1" spans="1:11" s="107" customFormat="1" ht="73.900000000000006" customHeight="1" x14ac:dyDescent="0.15">
      <c r="A1" s="166" t="str">
        <f>'PLANILHA DE CUSTOS'!A1</f>
        <v xml:space="preserve">ESTADO DO RIO DE JANEIRO
PREFEITURA MUNICIPAL DE BARRA MANSA
</v>
      </c>
      <c r="B1" s="167"/>
      <c r="C1" s="139" t="s">
        <v>139</v>
      </c>
      <c r="D1" s="170" t="str">
        <f>'PLANILHA DE CUSTOS'!C1</f>
        <v>CONTRATAÇÃO DE EMPRESA ESPECIALIZADA PARA PRESTAÇÃO DE SERVIÇOS DE MANUTENÇÃO PREVENTIVA E CORRETIVA, COM ADEQUAÇÕES E MODERNIZAÇÕES, QUANDO NECESSÁRIO, DOS IMÓVEIS E BENS PÚBLICOS, INCLUSIVE PRAÇAS DO MUNICÍPIO DE BARRA MANSA</v>
      </c>
      <c r="E1" s="171"/>
      <c r="F1" s="171"/>
      <c r="G1" s="171"/>
      <c r="H1" s="172"/>
      <c r="I1" s="143" t="s">
        <v>145</v>
      </c>
      <c r="J1" s="144" t="s">
        <v>146</v>
      </c>
    </row>
    <row r="2" spans="1:11" s="107" customFormat="1" ht="62.45" customHeight="1" thickBot="1" x14ac:dyDescent="0.2">
      <c r="A2" s="168"/>
      <c r="B2" s="169"/>
      <c r="C2" s="140" t="s">
        <v>133</v>
      </c>
      <c r="D2" s="173" t="s">
        <v>137</v>
      </c>
      <c r="E2" s="174"/>
      <c r="F2" s="174"/>
      <c r="G2" s="174"/>
      <c r="H2" s="175"/>
      <c r="I2" s="145"/>
      <c r="J2" s="67"/>
    </row>
    <row r="3" spans="1:11" s="60" customFormat="1" ht="10.5" x14ac:dyDescent="0.25">
      <c r="A3" s="110" t="s">
        <v>0</v>
      </c>
      <c r="B3" s="111" t="s">
        <v>101</v>
      </c>
      <c r="C3" s="108"/>
      <c r="I3" s="109"/>
    </row>
    <row r="4" spans="1:11" s="60" customFormat="1" ht="10.5" x14ac:dyDescent="0.25">
      <c r="A4" s="110" t="s">
        <v>1</v>
      </c>
      <c r="B4" s="112">
        <f>'PLANILHA DE CUSTOS'!B4</f>
        <v>45261</v>
      </c>
      <c r="H4" s="113"/>
      <c r="I4" s="114"/>
    </row>
    <row r="5" spans="1:11" s="60" customFormat="1" ht="10.5" x14ac:dyDescent="0.25">
      <c r="A5" s="110" t="s">
        <v>136</v>
      </c>
      <c r="B5" s="115" t="s">
        <v>2</v>
      </c>
      <c r="I5" s="108"/>
    </row>
    <row r="6" spans="1:11" ht="11.25" customHeight="1" x14ac:dyDescent="0.25">
      <c r="A6" s="60"/>
      <c r="B6" s="60"/>
      <c r="C6" s="62"/>
      <c r="D6" s="62"/>
      <c r="E6" s="60"/>
      <c r="F6" s="60"/>
      <c r="G6" s="60"/>
      <c r="H6" s="60"/>
      <c r="I6" s="60"/>
      <c r="J6" s="60"/>
    </row>
    <row r="7" spans="1:11" s="101" customFormat="1" ht="11.25" customHeight="1" x14ac:dyDescent="0.25">
      <c r="A7" s="98" t="s">
        <v>3</v>
      </c>
      <c r="B7" s="98" t="s">
        <v>14</v>
      </c>
      <c r="C7" s="165" t="s">
        <v>5</v>
      </c>
      <c r="D7" s="165"/>
      <c r="E7" s="165"/>
      <c r="F7" s="165"/>
      <c r="G7" s="165"/>
      <c r="H7" s="165"/>
      <c r="I7" s="98" t="s">
        <v>6</v>
      </c>
      <c r="J7" s="99" t="s">
        <v>7</v>
      </c>
      <c r="K7" s="100"/>
    </row>
    <row r="8" spans="1:11" ht="11.25" customHeight="1" x14ac:dyDescent="0.25">
      <c r="B8" s="102"/>
    </row>
    <row r="9" spans="1:11" s="61" customFormat="1" ht="15" customHeight="1" x14ac:dyDescent="0.25">
      <c r="A9" s="104" t="s">
        <v>107</v>
      </c>
      <c r="B9" s="104"/>
      <c r="C9" s="104"/>
      <c r="D9" s="104"/>
      <c r="E9" s="104"/>
      <c r="F9" s="104"/>
      <c r="G9" s="104"/>
      <c r="H9" s="104"/>
      <c r="I9" s="104"/>
      <c r="J9" s="104"/>
      <c r="K9" s="105"/>
    </row>
    <row r="10" spans="1:11" ht="11.25" customHeight="1" x14ac:dyDescent="0.25">
      <c r="B10" s="102"/>
    </row>
    <row r="11" spans="1:11" ht="42" customHeight="1" x14ac:dyDescent="0.25">
      <c r="A11" s="63" t="s">
        <v>105</v>
      </c>
      <c r="B11" s="102"/>
      <c r="C11" s="164" t="s">
        <v>149</v>
      </c>
      <c r="D11" s="164"/>
      <c r="E11" s="164"/>
      <c r="F11" s="164"/>
      <c r="G11" s="164"/>
      <c r="H11" s="164"/>
      <c r="I11" s="63" t="s">
        <v>98</v>
      </c>
      <c r="J11" s="64">
        <v>1</v>
      </c>
    </row>
    <row r="12" spans="1:11" ht="75.75" customHeight="1" x14ac:dyDescent="0.25">
      <c r="B12" s="102"/>
      <c r="C12" s="164" t="s">
        <v>110</v>
      </c>
      <c r="D12" s="164"/>
      <c r="E12" s="164"/>
      <c r="F12" s="164"/>
      <c r="G12" s="164"/>
      <c r="H12" s="164"/>
    </row>
    <row r="13" spans="1:11" ht="11.25" customHeight="1" x14ac:dyDescent="0.25">
      <c r="B13" s="102"/>
      <c r="K13" s="97" t="e">
        <f>SUM(#REF!)</f>
        <v>#REF!</v>
      </c>
    </row>
    <row r="14" spans="1:11" s="61" customFormat="1" ht="15" customHeight="1" x14ac:dyDescent="0.25">
      <c r="A14" s="104" t="s">
        <v>15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5"/>
    </row>
    <row r="15" spans="1:11" ht="11.25" customHeight="1" x14ac:dyDescent="0.25">
      <c r="B15" s="102"/>
    </row>
    <row r="16" spans="1:11" ht="39.75" customHeight="1" x14ac:dyDescent="0.25">
      <c r="A16" s="63" t="s">
        <v>106</v>
      </c>
      <c r="B16" s="102"/>
      <c r="C16" s="164" t="s">
        <v>150</v>
      </c>
      <c r="D16" s="164"/>
      <c r="E16" s="164"/>
      <c r="F16" s="164"/>
      <c r="G16" s="164"/>
      <c r="H16" s="164"/>
      <c r="I16" s="63" t="s">
        <v>98</v>
      </c>
      <c r="J16" s="64">
        <v>1</v>
      </c>
    </row>
    <row r="17" spans="1:11" ht="88.5" customHeight="1" x14ac:dyDescent="0.25">
      <c r="B17" s="102"/>
      <c r="C17" s="164" t="s">
        <v>111</v>
      </c>
      <c r="D17" s="164"/>
      <c r="E17" s="164"/>
      <c r="F17" s="164"/>
      <c r="G17" s="164"/>
      <c r="H17" s="164"/>
    </row>
    <row r="18" spans="1:11" ht="11.25" customHeight="1" x14ac:dyDescent="0.25">
      <c r="B18" s="102"/>
      <c r="K18" s="97" t="e">
        <f>SUM(#REF!)</f>
        <v>#REF!</v>
      </c>
    </row>
    <row r="19" spans="1:11" s="62" customFormat="1" ht="15" customHeight="1" x14ac:dyDescent="0.25">
      <c r="A19" s="104" t="s">
        <v>109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6"/>
    </row>
    <row r="20" spans="1:11" ht="11.25" customHeight="1" x14ac:dyDescent="0.25">
      <c r="B20" s="102"/>
    </row>
    <row r="21" spans="1:11" ht="51.75" customHeight="1" x14ac:dyDescent="0.25">
      <c r="A21" s="63" t="s">
        <v>99</v>
      </c>
      <c r="B21" s="102"/>
      <c r="C21" s="164" t="s">
        <v>151</v>
      </c>
      <c r="D21" s="164"/>
      <c r="E21" s="164"/>
      <c r="F21" s="164"/>
      <c r="G21" s="164"/>
      <c r="H21" s="164"/>
      <c r="I21" s="63" t="s">
        <v>98</v>
      </c>
      <c r="J21" s="64">
        <v>1</v>
      </c>
    </row>
    <row r="22" spans="1:11" ht="67.5" customHeight="1" x14ac:dyDescent="0.25">
      <c r="B22" s="102"/>
      <c r="C22" s="164" t="s">
        <v>112</v>
      </c>
      <c r="D22" s="164"/>
      <c r="E22" s="164"/>
      <c r="F22" s="164"/>
      <c r="G22" s="164"/>
      <c r="H22" s="164"/>
    </row>
  </sheetData>
  <mergeCells count="10">
    <mergeCell ref="A1:B2"/>
    <mergeCell ref="D1:H1"/>
    <mergeCell ref="D2:H2"/>
    <mergeCell ref="C12:H12"/>
    <mergeCell ref="C17:H17"/>
    <mergeCell ref="C22:H22"/>
    <mergeCell ref="C7:H7"/>
    <mergeCell ref="C21:H21"/>
    <mergeCell ref="C11:H11"/>
    <mergeCell ref="C16:H16"/>
  </mergeCells>
  <printOptions horizontalCentered="1"/>
  <pageMargins left="0.19685039370078741" right="0.19685039370078741" top="0.39370078740157483" bottom="0.39370078740157483" header="0.31496062992125984" footer="0.31496062992125984"/>
  <pageSetup paperSize="9" fitToHeight="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K35"/>
  <sheetViews>
    <sheetView view="pageBreakPreview" zoomScale="115" zoomScaleSheetLayoutView="115" workbookViewId="0">
      <selection activeCell="H30" sqref="H30"/>
    </sheetView>
  </sheetViews>
  <sheetFormatPr defaultColWidth="9.140625" defaultRowHeight="11.25" customHeight="1" x14ac:dyDescent="0.25"/>
  <cols>
    <col min="1" max="1" width="23.42578125" style="78" customWidth="1"/>
    <col min="2" max="3" width="15.5703125" style="116" customWidth="1"/>
    <col min="4" max="7" width="15.5703125" style="95" customWidth="1"/>
    <col min="8" max="8" width="21.85546875" style="95" customWidth="1"/>
    <col min="9" max="9" width="13.5703125" style="118" customWidth="1"/>
    <col min="10" max="10" width="13.5703125" style="78" customWidth="1"/>
    <col min="11" max="11" width="11" style="78" bestFit="1" customWidth="1"/>
    <col min="12" max="16384" width="9.140625" style="78"/>
  </cols>
  <sheetData>
    <row r="1" spans="1:11" s="66" customFormat="1" ht="80.45" customHeight="1" x14ac:dyDescent="0.15">
      <c r="A1" s="154" t="str">
        <f>'PLANILHA DE CUSTOS'!A1</f>
        <v xml:space="preserve">ESTADO DO RIO DE JANEIRO
PREFEITURA MUNICIPAL DE BARRA MANSA
</v>
      </c>
      <c r="B1" s="141" t="s">
        <v>139</v>
      </c>
      <c r="C1" s="148" t="str">
        <f>'PLANILHA DE CUSTOS'!C1</f>
        <v>CONTRATAÇÃO DE EMPRESA ESPECIALIZADA PARA PRESTAÇÃO DE SERVIÇOS DE MANUTENÇÃO PREVENTIVA E CORRETIVA, COM ADEQUAÇÕES E MODERNIZAÇÕES, QUANDO NECESSÁRIO, DOS IMÓVEIS E BENS PÚBLICOS, INCLUSIVE PRAÇAS DO MUNICÍPIO DE BARRA MANSA</v>
      </c>
      <c r="D1" s="148"/>
      <c r="E1" s="148"/>
      <c r="F1" s="148"/>
      <c r="G1" s="143" t="s">
        <v>145</v>
      </c>
      <c r="H1" s="144" t="s">
        <v>146</v>
      </c>
      <c r="I1" s="65"/>
      <c r="J1" s="65"/>
    </row>
    <row r="2" spans="1:11" s="66" customFormat="1" ht="40.15" customHeight="1" thickBot="1" x14ac:dyDescent="0.2">
      <c r="A2" s="176"/>
      <c r="B2" s="142" t="s">
        <v>133</v>
      </c>
      <c r="C2" s="149" t="s">
        <v>134</v>
      </c>
      <c r="D2" s="149"/>
      <c r="E2" s="149"/>
      <c r="F2" s="149"/>
      <c r="G2" s="145"/>
      <c r="H2" s="67"/>
      <c r="I2" s="65"/>
      <c r="J2" s="65"/>
    </row>
    <row r="3" spans="1:11" s="69" customFormat="1" ht="9.75" thickBot="1" x14ac:dyDescent="0.3">
      <c r="A3" s="68"/>
      <c r="B3" s="68"/>
      <c r="C3" s="68"/>
      <c r="D3" s="68"/>
      <c r="E3" s="68"/>
      <c r="F3" s="68"/>
      <c r="G3" s="177" t="s">
        <v>147</v>
      </c>
      <c r="H3" s="178"/>
      <c r="I3" s="70"/>
    </row>
    <row r="4" spans="1:11" s="69" customFormat="1" ht="9" x14ac:dyDescent="0.25">
      <c r="A4" s="71" t="s">
        <v>0</v>
      </c>
      <c r="B4" s="72" t="s">
        <v>101</v>
      </c>
      <c r="C4" s="68"/>
      <c r="D4" s="68"/>
      <c r="E4" s="68"/>
      <c r="F4" s="68"/>
      <c r="G4" s="68"/>
      <c r="I4" s="70"/>
    </row>
    <row r="5" spans="1:11" s="69" customFormat="1" ht="9" x14ac:dyDescent="0.25">
      <c r="A5" s="71" t="s">
        <v>1</v>
      </c>
      <c r="B5" s="73">
        <f>'PLANILHA DE CUSTOS'!B4</f>
        <v>45261</v>
      </c>
      <c r="F5" s="74"/>
      <c r="H5" s="75"/>
      <c r="I5" s="76"/>
    </row>
    <row r="6" spans="1:11" s="69" customFormat="1" ht="9" x14ac:dyDescent="0.25">
      <c r="A6" s="71" t="s">
        <v>136</v>
      </c>
      <c r="B6" s="77" t="s">
        <v>2</v>
      </c>
      <c r="D6" s="71"/>
      <c r="F6" s="74"/>
      <c r="I6" s="68"/>
    </row>
    <row r="7" spans="1:11" ht="9" x14ac:dyDescent="0.25">
      <c r="A7" s="117"/>
    </row>
    <row r="8" spans="1:11" s="81" customFormat="1" ht="15" customHeight="1" x14ac:dyDescent="0.25">
      <c r="A8" s="119"/>
      <c r="B8" s="119"/>
      <c r="C8" s="119"/>
      <c r="D8" s="119"/>
      <c r="E8" s="119"/>
      <c r="F8" s="119"/>
      <c r="G8" s="119"/>
      <c r="H8" s="119"/>
      <c r="I8" s="120"/>
    </row>
    <row r="9" spans="1:11" ht="9" x14ac:dyDescent="0.25">
      <c r="A9" s="117"/>
    </row>
    <row r="10" spans="1:11" ht="9" x14ac:dyDescent="0.25">
      <c r="A10" s="117"/>
      <c r="F10" s="121" t="s">
        <v>117</v>
      </c>
      <c r="H10" s="121">
        <v>267039.43</v>
      </c>
    </row>
    <row r="11" spans="1:11" ht="9" x14ac:dyDescent="0.25">
      <c r="A11" s="117"/>
      <c r="F11" s="121" t="s">
        <v>118</v>
      </c>
      <c r="H11" s="121">
        <v>801349.54</v>
      </c>
    </row>
    <row r="12" spans="1:11" ht="9" x14ac:dyDescent="0.25">
      <c r="A12" s="117"/>
    </row>
    <row r="13" spans="1:11" ht="9" x14ac:dyDescent="0.15">
      <c r="A13" s="117"/>
      <c r="F13" s="121" t="s">
        <v>152</v>
      </c>
      <c r="H13" s="122">
        <v>2542.2800000000002</v>
      </c>
    </row>
    <row r="14" spans="1:11" ht="9" x14ac:dyDescent="0.15">
      <c r="A14" s="117"/>
      <c r="F14" s="121" t="s">
        <v>153</v>
      </c>
      <c r="H14" s="122">
        <v>1215.73</v>
      </c>
      <c r="K14" s="123"/>
    </row>
    <row r="15" spans="1:11" ht="9" x14ac:dyDescent="0.25">
      <c r="A15" s="117"/>
    </row>
    <row r="16" spans="1:11" ht="9" x14ac:dyDescent="0.25">
      <c r="A16" s="117"/>
      <c r="D16" s="78"/>
      <c r="E16" s="124"/>
      <c r="F16" s="121" t="s">
        <v>119</v>
      </c>
      <c r="G16" s="125" t="s">
        <v>115</v>
      </c>
      <c r="H16" s="124">
        <f>H10*H13</f>
        <v>678889002.10000002</v>
      </c>
    </row>
    <row r="17" spans="1:8" ht="9" x14ac:dyDescent="0.25">
      <c r="A17" s="117"/>
      <c r="D17" s="78"/>
      <c r="E17" s="124"/>
      <c r="F17" s="121" t="s">
        <v>120</v>
      </c>
      <c r="G17" s="125" t="s">
        <v>116</v>
      </c>
      <c r="H17" s="124">
        <f>H11*H14</f>
        <v>974224676.25999999</v>
      </c>
    </row>
    <row r="18" spans="1:8" ht="9" x14ac:dyDescent="0.25">
      <c r="A18" s="117"/>
      <c r="D18" s="78"/>
    </row>
    <row r="19" spans="1:8" ht="9" x14ac:dyDescent="0.25">
      <c r="A19" s="117"/>
      <c r="D19" s="78"/>
      <c r="F19" s="121" t="s">
        <v>113</v>
      </c>
      <c r="G19" s="125"/>
      <c r="H19" s="126" t="s">
        <v>114</v>
      </c>
    </row>
    <row r="20" spans="1:8" ht="9" x14ac:dyDescent="0.25">
      <c r="A20" s="117"/>
      <c r="D20" s="78"/>
      <c r="F20" s="121" t="s">
        <v>121</v>
      </c>
      <c r="G20" s="125"/>
      <c r="H20" s="126">
        <v>3.4000000000000002E-2</v>
      </c>
    </row>
    <row r="21" spans="1:8" ht="9" x14ac:dyDescent="0.25">
      <c r="A21" s="117"/>
      <c r="D21" s="78"/>
      <c r="F21" s="121" t="s">
        <v>140</v>
      </c>
      <c r="G21" s="125"/>
      <c r="H21" s="126">
        <v>7.0000000000000001E-3</v>
      </c>
    </row>
    <row r="22" spans="1:8" ht="9" x14ac:dyDescent="0.25">
      <c r="A22" s="117"/>
      <c r="D22" s="78"/>
    </row>
    <row r="23" spans="1:8" ht="9" x14ac:dyDescent="0.25">
      <c r="A23" s="117"/>
      <c r="B23" s="127"/>
      <c r="C23" s="127"/>
      <c r="D23" s="78"/>
      <c r="E23" s="127"/>
      <c r="F23" s="121" t="s">
        <v>122</v>
      </c>
      <c r="G23" s="128" t="s">
        <v>144</v>
      </c>
      <c r="H23" s="121">
        <f>SUM(H24:H25)</f>
        <v>29901798.800000001</v>
      </c>
    </row>
    <row r="24" spans="1:8" ht="9" x14ac:dyDescent="0.25">
      <c r="A24" s="117"/>
      <c r="B24" s="127"/>
      <c r="C24" s="127"/>
      <c r="D24" s="78"/>
      <c r="E24" s="127"/>
      <c r="F24" s="121" t="s">
        <v>143</v>
      </c>
      <c r="G24" s="125" t="s">
        <v>142</v>
      </c>
      <c r="H24" s="121">
        <f>H16*H20</f>
        <v>23082226.07</v>
      </c>
    </row>
    <row r="25" spans="1:8" ht="9" x14ac:dyDescent="0.25">
      <c r="A25" s="117"/>
      <c r="B25" s="127"/>
      <c r="C25" s="127"/>
      <c r="D25" s="78"/>
      <c r="E25" s="127"/>
      <c r="F25" s="121" t="s">
        <v>141</v>
      </c>
      <c r="G25" s="125" t="s">
        <v>129</v>
      </c>
      <c r="H25" s="121">
        <f>H17*H21</f>
        <v>6819572.7300000004</v>
      </c>
    </row>
    <row r="26" spans="1:8" ht="9" x14ac:dyDescent="0.25">
      <c r="A26" s="117"/>
    </row>
    <row r="27" spans="1:8" ht="9" x14ac:dyDescent="0.25">
      <c r="A27" s="117"/>
      <c r="F27" s="121" t="s">
        <v>123</v>
      </c>
      <c r="G27" s="116"/>
      <c r="H27" s="126">
        <v>0.1</v>
      </c>
    </row>
    <row r="28" spans="1:8" ht="9" x14ac:dyDescent="0.25">
      <c r="A28" s="117"/>
      <c r="F28" s="121" t="s">
        <v>124</v>
      </c>
      <c r="G28" s="116"/>
      <c r="H28" s="126">
        <v>0.2</v>
      </c>
    </row>
    <row r="29" spans="1:8" ht="9" x14ac:dyDescent="0.25">
      <c r="A29" s="117"/>
      <c r="F29" s="121" t="s">
        <v>125</v>
      </c>
      <c r="H29" s="126">
        <v>0.7</v>
      </c>
    </row>
    <row r="30" spans="1:8" ht="9" x14ac:dyDescent="0.25">
      <c r="A30" s="117"/>
      <c r="H30" s="95" t="s">
        <v>108</v>
      </c>
    </row>
    <row r="31" spans="1:8" ht="9" x14ac:dyDescent="0.25">
      <c r="A31" s="117"/>
      <c r="F31" s="121" t="s">
        <v>126</v>
      </c>
      <c r="G31" s="125" t="s">
        <v>130</v>
      </c>
      <c r="H31" s="121">
        <f>TRUNC(H$23*H27,2)</f>
        <v>2990179.88</v>
      </c>
    </row>
    <row r="32" spans="1:8" ht="9" x14ac:dyDescent="0.25">
      <c r="A32" s="117"/>
      <c r="F32" s="121" t="s">
        <v>128</v>
      </c>
      <c r="G32" s="125" t="s">
        <v>131</v>
      </c>
      <c r="H32" s="121">
        <f>TRUNC(H$23*H28,2)</f>
        <v>5980359.7599999998</v>
      </c>
    </row>
    <row r="33" spans="1:8" ht="9" x14ac:dyDescent="0.25">
      <c r="A33" s="117"/>
      <c r="F33" s="121" t="s">
        <v>127</v>
      </c>
      <c r="G33" s="125" t="s">
        <v>132</v>
      </c>
      <c r="H33" s="121">
        <f>TRUNC(H$23*H29,2)</f>
        <v>20931259.16</v>
      </c>
    </row>
    <row r="34" spans="1:8" ht="9" x14ac:dyDescent="0.25">
      <c r="A34" s="117"/>
    </row>
    <row r="35" spans="1:8" ht="9" x14ac:dyDescent="0.25">
      <c r="A35" s="117"/>
      <c r="B35" s="127"/>
      <c r="C35" s="127"/>
      <c r="D35" s="127"/>
      <c r="E35" s="127"/>
      <c r="F35" s="127"/>
      <c r="G35" s="127"/>
    </row>
  </sheetData>
  <mergeCells count="4">
    <mergeCell ref="C1:F1"/>
    <mergeCell ref="C2:F2"/>
    <mergeCell ref="A1:A2"/>
    <mergeCell ref="G3:H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O14"/>
  <sheetViews>
    <sheetView view="pageBreakPreview" zoomScaleSheetLayoutView="100" workbookViewId="0">
      <selection activeCell="D1" sqref="D1:M1"/>
    </sheetView>
  </sheetViews>
  <sheetFormatPr defaultColWidth="9.140625" defaultRowHeight="10.5" x14ac:dyDescent="0.25"/>
  <cols>
    <col min="1" max="1" width="2.7109375" style="130" bestFit="1" customWidth="1"/>
    <col min="2" max="2" width="41.7109375" style="137" bestFit="1" customWidth="1"/>
    <col min="3" max="3" width="12" style="130" bestFit="1" customWidth="1"/>
    <col min="4" max="6" width="12.28515625" style="130" bestFit="1" customWidth="1"/>
    <col min="7" max="14" width="12.28515625" style="130" customWidth="1"/>
    <col min="15" max="15" width="13.85546875" style="138" customWidth="1"/>
    <col min="16" max="16384" width="9.140625" style="130"/>
  </cols>
  <sheetData>
    <row r="1" spans="1:15" s="107" customFormat="1" ht="78" customHeight="1" x14ac:dyDescent="0.15">
      <c r="A1" s="181" t="str">
        <f>'PLANILHA DE CUSTOS'!A1</f>
        <v xml:space="preserve">ESTADO DO RIO DE JANEIRO
PREFEITURA MUNICIPAL DE BARRA MANSA
</v>
      </c>
      <c r="B1" s="182"/>
      <c r="C1" s="139" t="s">
        <v>139</v>
      </c>
      <c r="D1" s="179" t="str">
        <f>'PLANILHA DE CUSTOS'!C1</f>
        <v>CONTRATAÇÃO DE EMPRESA ESPECIALIZADA PARA PRESTAÇÃO DE SERVIÇOS DE MANUTENÇÃO PREVENTIVA E CORRETIVA, COM ADEQUAÇÕES E MODERNIZAÇÕES, QUANDO NECESSÁRIO, DOS IMÓVEIS E BENS PÚBLICOS, INCLUSIVE PRAÇAS DO MUNICÍPIO DE BARRA MANSA</v>
      </c>
      <c r="E1" s="179"/>
      <c r="F1" s="179"/>
      <c r="G1" s="179"/>
      <c r="H1" s="179"/>
      <c r="I1" s="179"/>
      <c r="J1" s="179"/>
      <c r="K1" s="179"/>
      <c r="L1" s="179"/>
      <c r="M1" s="179"/>
      <c r="N1" s="143" t="s">
        <v>145</v>
      </c>
      <c r="O1" s="144" t="s">
        <v>146</v>
      </c>
    </row>
    <row r="2" spans="1:15" s="107" customFormat="1" ht="24" customHeight="1" thickBot="1" x14ac:dyDescent="0.2">
      <c r="A2" s="183"/>
      <c r="B2" s="184"/>
      <c r="C2" s="140" t="s">
        <v>133</v>
      </c>
      <c r="D2" s="180" t="s">
        <v>138</v>
      </c>
      <c r="E2" s="180"/>
      <c r="F2" s="180"/>
      <c r="G2" s="180"/>
      <c r="H2" s="180"/>
      <c r="I2" s="180"/>
      <c r="J2" s="180"/>
      <c r="K2" s="180"/>
      <c r="L2" s="180"/>
      <c r="M2" s="180"/>
      <c r="N2" s="145"/>
      <c r="O2" s="67"/>
    </row>
    <row r="3" spans="1:15" s="60" customFormat="1" x14ac:dyDescent="0.25">
      <c r="A3" s="185" t="s">
        <v>0</v>
      </c>
      <c r="B3" s="185"/>
      <c r="C3" s="111" t="s">
        <v>101</v>
      </c>
      <c r="I3" s="109"/>
    </row>
    <row r="4" spans="1:15" s="60" customFormat="1" x14ac:dyDescent="0.25">
      <c r="A4" s="185" t="s">
        <v>1</v>
      </c>
      <c r="B4" s="185"/>
      <c r="C4" s="112">
        <f>'PLANILHA DE CUSTOS'!B4</f>
        <v>45261</v>
      </c>
      <c r="H4" s="113"/>
      <c r="I4" s="114"/>
    </row>
    <row r="5" spans="1:15" s="60" customFormat="1" x14ac:dyDescent="0.25">
      <c r="A5" s="185" t="s">
        <v>136</v>
      </c>
      <c r="B5" s="185"/>
      <c r="C5" s="115" t="s">
        <v>2</v>
      </c>
      <c r="I5" s="108"/>
    </row>
    <row r="6" spans="1:15" x14ac:dyDescent="0.25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</row>
    <row r="7" spans="1:15" ht="11.25" customHeight="1" x14ac:dyDescent="0.25">
      <c r="A7" s="186" t="s">
        <v>16</v>
      </c>
      <c r="B7" s="194" t="s">
        <v>17</v>
      </c>
      <c r="C7" s="188" t="s">
        <v>18</v>
      </c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90"/>
      <c r="O7" s="191" t="s">
        <v>9</v>
      </c>
    </row>
    <row r="8" spans="1:15" ht="11.25" customHeight="1" thickBot="1" x14ac:dyDescent="0.3">
      <c r="A8" s="187"/>
      <c r="B8" s="195"/>
      <c r="C8" s="131" t="s">
        <v>19</v>
      </c>
      <c r="D8" s="131" t="s">
        <v>20</v>
      </c>
      <c r="E8" s="131" t="s">
        <v>21</v>
      </c>
      <c r="F8" s="131" t="s">
        <v>22</v>
      </c>
      <c r="G8" s="131" t="s">
        <v>23</v>
      </c>
      <c r="H8" s="131" t="s">
        <v>24</v>
      </c>
      <c r="I8" s="131" t="s">
        <v>25</v>
      </c>
      <c r="J8" s="131" t="s">
        <v>26</v>
      </c>
      <c r="K8" s="131" t="s">
        <v>27</v>
      </c>
      <c r="L8" s="131" t="s">
        <v>28</v>
      </c>
      <c r="M8" s="131" t="s">
        <v>29</v>
      </c>
      <c r="N8" s="131" t="s">
        <v>30</v>
      </c>
      <c r="O8" s="192"/>
    </row>
    <row r="9" spans="1:15" ht="25.5" customHeight="1" thickTop="1" x14ac:dyDescent="0.25">
      <c r="A9" s="132" t="s">
        <v>102</v>
      </c>
      <c r="B9" s="133" t="str">
        <f>'PLANILHA DE CUSTOS'!A10</f>
        <v>COORDENAÇÃO E ADMINISTRAÇÃO</v>
      </c>
      <c r="C9" s="134">
        <f>'PLANILHA DE CUSTOS'!$G$12/12</f>
        <v>249181.66</v>
      </c>
      <c r="D9" s="134">
        <f>'PLANILHA DE CUSTOS'!$G$12/12</f>
        <v>249181.66</v>
      </c>
      <c r="E9" s="134">
        <f>'PLANILHA DE CUSTOS'!$G$12/12</f>
        <v>249181.66</v>
      </c>
      <c r="F9" s="134">
        <f>'PLANILHA DE CUSTOS'!$G$12/12</f>
        <v>249181.66</v>
      </c>
      <c r="G9" s="134">
        <f>'PLANILHA DE CUSTOS'!$G$12/12</f>
        <v>249181.66</v>
      </c>
      <c r="H9" s="134">
        <f>'PLANILHA DE CUSTOS'!$G$12/12</f>
        <v>249181.66</v>
      </c>
      <c r="I9" s="134">
        <f>'PLANILHA DE CUSTOS'!$G$12/12</f>
        <v>249181.66</v>
      </c>
      <c r="J9" s="134">
        <f>'PLANILHA DE CUSTOS'!$G$12/12</f>
        <v>249181.66</v>
      </c>
      <c r="K9" s="134">
        <f>'PLANILHA DE CUSTOS'!$G$12/12</f>
        <v>249181.66</v>
      </c>
      <c r="L9" s="134">
        <f>'PLANILHA DE CUSTOS'!$G$12/12</f>
        <v>249181.66</v>
      </c>
      <c r="M9" s="134">
        <f>'PLANILHA DE CUSTOS'!$G$12/12</f>
        <v>249181.66</v>
      </c>
      <c r="N9" s="134">
        <f>'PLANILHA DE CUSTOS'!$G$12/12</f>
        <v>249181.66</v>
      </c>
      <c r="O9" s="135">
        <f>SUM(C9:N9)</f>
        <v>2990179.92</v>
      </c>
    </row>
    <row r="10" spans="1:15" ht="25.5" customHeight="1" x14ac:dyDescent="0.25">
      <c r="A10" s="132" t="s">
        <v>103</v>
      </c>
      <c r="B10" s="133" t="str">
        <f>'PLANILHA DE CUSTOS'!A13</f>
        <v>ATENDIMENTO EMERGENCIAL E PERIODICO</v>
      </c>
      <c r="C10" s="134">
        <f>'PLANILHA DE CUSTOS'!$G$15/12</f>
        <v>498363.31</v>
      </c>
      <c r="D10" s="134">
        <f>'PLANILHA DE CUSTOS'!$G$15/12</f>
        <v>498363.31</v>
      </c>
      <c r="E10" s="134">
        <f>'PLANILHA DE CUSTOS'!$G$15/12</f>
        <v>498363.31</v>
      </c>
      <c r="F10" s="134">
        <f>'PLANILHA DE CUSTOS'!$G$15/12</f>
        <v>498363.31</v>
      </c>
      <c r="G10" s="134">
        <f>'PLANILHA DE CUSTOS'!$G$15/12</f>
        <v>498363.31</v>
      </c>
      <c r="H10" s="134">
        <f>'PLANILHA DE CUSTOS'!$G$15/12</f>
        <v>498363.31</v>
      </c>
      <c r="I10" s="134">
        <f>'PLANILHA DE CUSTOS'!$G$15/12</f>
        <v>498363.31</v>
      </c>
      <c r="J10" s="134">
        <f>'PLANILHA DE CUSTOS'!$G$15/12</f>
        <v>498363.31</v>
      </c>
      <c r="K10" s="134">
        <f>'PLANILHA DE CUSTOS'!$G$15/12</f>
        <v>498363.31</v>
      </c>
      <c r="L10" s="134">
        <f>'PLANILHA DE CUSTOS'!$G$15/12</f>
        <v>498363.31</v>
      </c>
      <c r="M10" s="134">
        <f>'PLANILHA DE CUSTOS'!$G$15/12</f>
        <v>498363.31</v>
      </c>
      <c r="N10" s="134">
        <f>'PLANILHA DE CUSTOS'!$G$15/12</f>
        <v>498363.31</v>
      </c>
      <c r="O10" s="135">
        <f t="shared" ref="O10:O11" si="0">SUM(C10:N10)</f>
        <v>5980359.7199999997</v>
      </c>
    </row>
    <row r="11" spans="1:15" ht="25.5" customHeight="1" x14ac:dyDescent="0.25">
      <c r="A11" s="132" t="s">
        <v>104</v>
      </c>
      <c r="B11" s="133" t="str">
        <f>'PLANILHA DE CUSTOS'!A16</f>
        <v>SERVIÇOS, EQUIPAMENTOS E/OU MATERIAIS DE REPOSIÇÃO SOB DEMANDA</v>
      </c>
      <c r="C11" s="134">
        <f>'PLANILHA DE CUSTOS'!$G$18/12</f>
        <v>1744271.6</v>
      </c>
      <c r="D11" s="134">
        <f>'PLANILHA DE CUSTOS'!$G$18/12</f>
        <v>1744271.6</v>
      </c>
      <c r="E11" s="134">
        <f>'PLANILHA DE CUSTOS'!$G$18/12</f>
        <v>1744271.6</v>
      </c>
      <c r="F11" s="134">
        <f>'PLANILHA DE CUSTOS'!$G$18/12</f>
        <v>1744271.6</v>
      </c>
      <c r="G11" s="134">
        <f>'PLANILHA DE CUSTOS'!$G$18/12</f>
        <v>1744271.6</v>
      </c>
      <c r="H11" s="134">
        <f>'PLANILHA DE CUSTOS'!$G$18/12</f>
        <v>1744271.6</v>
      </c>
      <c r="I11" s="134">
        <f>'PLANILHA DE CUSTOS'!$G$18/12</f>
        <v>1744271.6</v>
      </c>
      <c r="J11" s="134">
        <f>'PLANILHA DE CUSTOS'!$G$18/12</f>
        <v>1744271.6</v>
      </c>
      <c r="K11" s="134">
        <f>'PLANILHA DE CUSTOS'!$G$18/12</f>
        <v>1744271.6</v>
      </c>
      <c r="L11" s="134">
        <f>'PLANILHA DE CUSTOS'!$G$18/12</f>
        <v>1744271.6</v>
      </c>
      <c r="M11" s="134">
        <f>'PLANILHA DE CUSTOS'!$G$18/12</f>
        <v>1744271.6</v>
      </c>
      <c r="N11" s="134">
        <f>'PLANILHA DE CUSTOS'!$G$18/12</f>
        <v>1744271.6</v>
      </c>
      <c r="O11" s="135">
        <f t="shared" si="0"/>
        <v>20931259.199999999</v>
      </c>
    </row>
    <row r="12" spans="1:15" ht="25.5" customHeight="1" x14ac:dyDescent="0.25">
      <c r="A12" s="193" t="s">
        <v>10</v>
      </c>
      <c r="B12" s="193"/>
      <c r="C12" s="135">
        <f t="shared" ref="C12:N12" si="1">C9+C10+C11</f>
        <v>2491816.5699999998</v>
      </c>
      <c r="D12" s="135">
        <f t="shared" si="1"/>
        <v>2491816.5699999998</v>
      </c>
      <c r="E12" s="135">
        <f t="shared" si="1"/>
        <v>2491816.5699999998</v>
      </c>
      <c r="F12" s="135">
        <f t="shared" si="1"/>
        <v>2491816.5699999998</v>
      </c>
      <c r="G12" s="135">
        <f t="shared" si="1"/>
        <v>2491816.5699999998</v>
      </c>
      <c r="H12" s="135">
        <f t="shared" si="1"/>
        <v>2491816.5699999998</v>
      </c>
      <c r="I12" s="135">
        <f t="shared" si="1"/>
        <v>2491816.5699999998</v>
      </c>
      <c r="J12" s="135">
        <f t="shared" si="1"/>
        <v>2491816.5699999998</v>
      </c>
      <c r="K12" s="135">
        <f t="shared" si="1"/>
        <v>2491816.5699999998</v>
      </c>
      <c r="L12" s="135">
        <f t="shared" si="1"/>
        <v>2491816.5699999998</v>
      </c>
      <c r="M12" s="135">
        <f t="shared" si="1"/>
        <v>2491816.5699999998</v>
      </c>
      <c r="N12" s="135">
        <f t="shared" si="1"/>
        <v>2491816.5699999998</v>
      </c>
      <c r="O12" s="136">
        <f>SUM(O9:O11)</f>
        <v>29901798.84</v>
      </c>
    </row>
    <row r="13" spans="1:15" ht="25.5" customHeight="1" x14ac:dyDescent="0.25">
      <c r="A13" s="186" t="s">
        <v>12</v>
      </c>
      <c r="B13" s="186"/>
      <c r="C13" s="134">
        <f>'PLANILHA DE CUSTOS'!$F$20*C12</f>
        <v>598035.98</v>
      </c>
      <c r="D13" s="134">
        <f>'PLANILHA DE CUSTOS'!$F$20*D12</f>
        <v>598035.98</v>
      </c>
      <c r="E13" s="134">
        <f>'PLANILHA DE CUSTOS'!$F$20*E12</f>
        <v>598035.98</v>
      </c>
      <c r="F13" s="134">
        <f>'PLANILHA DE CUSTOS'!$F$20*F12</f>
        <v>598035.98</v>
      </c>
      <c r="G13" s="134">
        <f>'PLANILHA DE CUSTOS'!$F$20*G12</f>
        <v>598035.98</v>
      </c>
      <c r="H13" s="134">
        <f>'PLANILHA DE CUSTOS'!$F$20*H12</f>
        <v>598035.98</v>
      </c>
      <c r="I13" s="134">
        <f>'PLANILHA DE CUSTOS'!$F$20*I12</f>
        <v>598035.98</v>
      </c>
      <c r="J13" s="134">
        <f>'PLANILHA DE CUSTOS'!$F$20*J12</f>
        <v>598035.98</v>
      </c>
      <c r="K13" s="134">
        <f>'PLANILHA DE CUSTOS'!$F$20*K12</f>
        <v>598035.98</v>
      </c>
      <c r="L13" s="134">
        <f>'PLANILHA DE CUSTOS'!$F$20*L12</f>
        <v>598035.98</v>
      </c>
      <c r="M13" s="134">
        <f>'PLANILHA DE CUSTOS'!$F$20*M12</f>
        <v>598035.98</v>
      </c>
      <c r="N13" s="134">
        <f>'PLANILHA DE CUSTOS'!$F$20*N12</f>
        <v>598035.98</v>
      </c>
      <c r="O13" s="129">
        <f>SUM(C13:N13)</f>
        <v>7176431.7599999998</v>
      </c>
    </row>
    <row r="14" spans="1:15" ht="25.5" customHeight="1" x14ac:dyDescent="0.25">
      <c r="A14" s="186" t="s">
        <v>13</v>
      </c>
      <c r="B14" s="186"/>
      <c r="C14" s="134">
        <f t="shared" ref="C14:N14" si="2">C12+C13</f>
        <v>3089852.55</v>
      </c>
      <c r="D14" s="134">
        <f t="shared" si="2"/>
        <v>3089852.55</v>
      </c>
      <c r="E14" s="134">
        <f t="shared" si="2"/>
        <v>3089852.55</v>
      </c>
      <c r="F14" s="134">
        <f t="shared" si="2"/>
        <v>3089852.55</v>
      </c>
      <c r="G14" s="134">
        <f t="shared" si="2"/>
        <v>3089852.55</v>
      </c>
      <c r="H14" s="134">
        <f t="shared" si="2"/>
        <v>3089852.55</v>
      </c>
      <c r="I14" s="134">
        <f t="shared" si="2"/>
        <v>3089852.55</v>
      </c>
      <c r="J14" s="134">
        <f t="shared" si="2"/>
        <v>3089852.55</v>
      </c>
      <c r="K14" s="134">
        <f t="shared" si="2"/>
        <v>3089852.55</v>
      </c>
      <c r="L14" s="134">
        <f t="shared" si="2"/>
        <v>3089852.55</v>
      </c>
      <c r="M14" s="134">
        <f t="shared" si="2"/>
        <v>3089852.55</v>
      </c>
      <c r="N14" s="134">
        <f t="shared" si="2"/>
        <v>3089852.55</v>
      </c>
      <c r="O14" s="129">
        <f>SUM(C14:N14)</f>
        <v>37078230.600000001</v>
      </c>
    </row>
  </sheetData>
  <mergeCells count="14">
    <mergeCell ref="A5:B5"/>
    <mergeCell ref="A7:A8"/>
    <mergeCell ref="A14:B14"/>
    <mergeCell ref="C7:N7"/>
    <mergeCell ref="O7:O8"/>
    <mergeCell ref="A13:B13"/>
    <mergeCell ref="A12:B12"/>
    <mergeCell ref="B7:B8"/>
    <mergeCell ref="A6:O6"/>
    <mergeCell ref="D1:M1"/>
    <mergeCell ref="D2:M2"/>
    <mergeCell ref="A1:B2"/>
    <mergeCell ref="A3:B3"/>
    <mergeCell ref="A4:B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12"/>
  <dimension ref="A1:AL46"/>
  <sheetViews>
    <sheetView view="pageBreakPreview" zoomScale="90" workbookViewId="0">
      <selection activeCell="A7" sqref="A7:H7"/>
    </sheetView>
  </sheetViews>
  <sheetFormatPr defaultRowHeight="12.75" x14ac:dyDescent="0.2"/>
  <cols>
    <col min="1" max="1" width="16.28515625" style="7" customWidth="1"/>
    <col min="2" max="2" width="2.28515625" style="7" customWidth="1"/>
    <col min="3" max="3" width="5" style="7" customWidth="1"/>
    <col min="4" max="5" width="9.140625" style="7"/>
    <col min="6" max="6" width="3.85546875" style="7" customWidth="1"/>
    <col min="7" max="7" width="26" style="7" customWidth="1"/>
    <col min="8" max="8" width="15" style="7" customWidth="1"/>
    <col min="9" max="9" width="2.5703125" style="7" customWidth="1"/>
    <col min="10" max="10" width="23.140625" style="7" hidden="1" customWidth="1"/>
    <col min="11" max="11" width="11.28515625" style="7" hidden="1" customWidth="1"/>
    <col min="12" max="12" width="11.42578125" style="7" hidden="1" customWidth="1"/>
    <col min="13" max="13" width="11.85546875" style="7" hidden="1" customWidth="1"/>
    <col min="14" max="14" width="2" style="7" hidden="1" customWidth="1"/>
    <col min="15" max="15" width="23.140625" style="7" hidden="1" customWidth="1"/>
    <col min="16" max="16" width="11.28515625" style="7" hidden="1" customWidth="1"/>
    <col min="17" max="17" width="11.42578125" style="7" hidden="1" customWidth="1"/>
    <col min="18" max="18" width="11.85546875" style="7" hidden="1" customWidth="1"/>
    <col min="19" max="19" width="2.42578125" style="7" hidden="1" customWidth="1"/>
    <col min="20" max="20" width="23.140625" style="7" hidden="1" customWidth="1"/>
    <col min="21" max="21" width="11.28515625" style="7" hidden="1" customWidth="1"/>
    <col min="22" max="22" width="11.42578125" style="7" hidden="1" customWidth="1"/>
    <col min="23" max="23" width="11.85546875" style="7" hidden="1" customWidth="1"/>
    <col min="24" max="24" width="2.42578125" style="7" hidden="1" customWidth="1"/>
    <col min="25" max="25" width="23.140625" style="7" hidden="1" customWidth="1"/>
    <col min="26" max="26" width="11.28515625" style="7" hidden="1" customWidth="1"/>
    <col min="27" max="27" width="11.42578125" style="7" hidden="1" customWidth="1"/>
    <col min="28" max="28" width="11.85546875" style="7" hidden="1" customWidth="1"/>
    <col min="29" max="29" width="2.42578125" style="7" hidden="1" customWidth="1"/>
    <col min="30" max="30" width="23.140625" style="7" hidden="1" customWidth="1"/>
    <col min="31" max="31" width="11.28515625" style="7" hidden="1" customWidth="1"/>
    <col min="32" max="32" width="11.42578125" style="7" hidden="1" customWidth="1"/>
    <col min="33" max="33" width="11.85546875" style="7" hidden="1" customWidth="1"/>
    <col min="34" max="34" width="2.28515625" style="7" hidden="1" customWidth="1"/>
    <col min="35" max="35" width="23.140625" style="7" customWidth="1"/>
    <col min="36" max="36" width="11.28515625" style="7" customWidth="1"/>
    <col min="37" max="37" width="11.42578125" style="7" customWidth="1"/>
    <col min="38" max="38" width="11.85546875" style="7" customWidth="1"/>
    <col min="39" max="39" width="2.28515625" style="7" customWidth="1"/>
    <col min="40" max="256" width="9.140625" style="7"/>
    <col min="257" max="257" width="16.28515625" style="7" customWidth="1"/>
    <col min="258" max="258" width="2.28515625" style="7" customWidth="1"/>
    <col min="259" max="259" width="5" style="7" customWidth="1"/>
    <col min="260" max="261" width="9.140625" style="7"/>
    <col min="262" max="262" width="3.85546875" style="7" customWidth="1"/>
    <col min="263" max="263" width="26" style="7" customWidth="1"/>
    <col min="264" max="264" width="15" style="7" customWidth="1"/>
    <col min="265" max="265" width="2.5703125" style="7" customWidth="1"/>
    <col min="266" max="290" width="0" style="7" hidden="1" customWidth="1"/>
    <col min="291" max="291" width="23.140625" style="7" customWidth="1"/>
    <col min="292" max="292" width="11.28515625" style="7" customWidth="1"/>
    <col min="293" max="293" width="11.42578125" style="7" customWidth="1"/>
    <col min="294" max="294" width="11.85546875" style="7" customWidth="1"/>
    <col min="295" max="295" width="2.28515625" style="7" customWidth="1"/>
    <col min="296" max="512" width="9.140625" style="7"/>
    <col min="513" max="513" width="16.28515625" style="7" customWidth="1"/>
    <col min="514" max="514" width="2.28515625" style="7" customWidth="1"/>
    <col min="515" max="515" width="5" style="7" customWidth="1"/>
    <col min="516" max="517" width="9.140625" style="7"/>
    <col min="518" max="518" width="3.85546875" style="7" customWidth="1"/>
    <col min="519" max="519" width="26" style="7" customWidth="1"/>
    <col min="520" max="520" width="15" style="7" customWidth="1"/>
    <col min="521" max="521" width="2.5703125" style="7" customWidth="1"/>
    <col min="522" max="546" width="0" style="7" hidden="1" customWidth="1"/>
    <col min="547" max="547" width="23.140625" style="7" customWidth="1"/>
    <col min="548" max="548" width="11.28515625" style="7" customWidth="1"/>
    <col min="549" max="549" width="11.42578125" style="7" customWidth="1"/>
    <col min="550" max="550" width="11.85546875" style="7" customWidth="1"/>
    <col min="551" max="551" width="2.28515625" style="7" customWidth="1"/>
    <col min="552" max="768" width="9.140625" style="7"/>
    <col min="769" max="769" width="16.28515625" style="7" customWidth="1"/>
    <col min="770" max="770" width="2.28515625" style="7" customWidth="1"/>
    <col min="771" max="771" width="5" style="7" customWidth="1"/>
    <col min="772" max="773" width="9.140625" style="7"/>
    <col min="774" max="774" width="3.85546875" style="7" customWidth="1"/>
    <col min="775" max="775" width="26" style="7" customWidth="1"/>
    <col min="776" max="776" width="15" style="7" customWidth="1"/>
    <col min="777" max="777" width="2.5703125" style="7" customWidth="1"/>
    <col min="778" max="802" width="0" style="7" hidden="1" customWidth="1"/>
    <col min="803" max="803" width="23.140625" style="7" customWidth="1"/>
    <col min="804" max="804" width="11.28515625" style="7" customWidth="1"/>
    <col min="805" max="805" width="11.42578125" style="7" customWidth="1"/>
    <col min="806" max="806" width="11.85546875" style="7" customWidth="1"/>
    <col min="807" max="807" width="2.28515625" style="7" customWidth="1"/>
    <col min="808" max="1024" width="9.140625" style="7"/>
    <col min="1025" max="1025" width="16.28515625" style="7" customWidth="1"/>
    <col min="1026" max="1026" width="2.28515625" style="7" customWidth="1"/>
    <col min="1027" max="1027" width="5" style="7" customWidth="1"/>
    <col min="1028" max="1029" width="9.140625" style="7"/>
    <col min="1030" max="1030" width="3.85546875" style="7" customWidth="1"/>
    <col min="1031" max="1031" width="26" style="7" customWidth="1"/>
    <col min="1032" max="1032" width="15" style="7" customWidth="1"/>
    <col min="1033" max="1033" width="2.5703125" style="7" customWidth="1"/>
    <col min="1034" max="1058" width="0" style="7" hidden="1" customWidth="1"/>
    <col min="1059" max="1059" width="23.140625" style="7" customWidth="1"/>
    <col min="1060" max="1060" width="11.28515625" style="7" customWidth="1"/>
    <col min="1061" max="1061" width="11.42578125" style="7" customWidth="1"/>
    <col min="1062" max="1062" width="11.85546875" style="7" customWidth="1"/>
    <col min="1063" max="1063" width="2.28515625" style="7" customWidth="1"/>
    <col min="1064" max="1280" width="9.140625" style="7"/>
    <col min="1281" max="1281" width="16.28515625" style="7" customWidth="1"/>
    <col min="1282" max="1282" width="2.28515625" style="7" customWidth="1"/>
    <col min="1283" max="1283" width="5" style="7" customWidth="1"/>
    <col min="1284" max="1285" width="9.140625" style="7"/>
    <col min="1286" max="1286" width="3.85546875" style="7" customWidth="1"/>
    <col min="1287" max="1287" width="26" style="7" customWidth="1"/>
    <col min="1288" max="1288" width="15" style="7" customWidth="1"/>
    <col min="1289" max="1289" width="2.5703125" style="7" customWidth="1"/>
    <col min="1290" max="1314" width="0" style="7" hidden="1" customWidth="1"/>
    <col min="1315" max="1315" width="23.140625" style="7" customWidth="1"/>
    <col min="1316" max="1316" width="11.28515625" style="7" customWidth="1"/>
    <col min="1317" max="1317" width="11.42578125" style="7" customWidth="1"/>
    <col min="1318" max="1318" width="11.85546875" style="7" customWidth="1"/>
    <col min="1319" max="1319" width="2.28515625" style="7" customWidth="1"/>
    <col min="1320" max="1536" width="9.140625" style="7"/>
    <col min="1537" max="1537" width="16.28515625" style="7" customWidth="1"/>
    <col min="1538" max="1538" width="2.28515625" style="7" customWidth="1"/>
    <col min="1539" max="1539" width="5" style="7" customWidth="1"/>
    <col min="1540" max="1541" width="9.140625" style="7"/>
    <col min="1542" max="1542" width="3.85546875" style="7" customWidth="1"/>
    <col min="1543" max="1543" width="26" style="7" customWidth="1"/>
    <col min="1544" max="1544" width="15" style="7" customWidth="1"/>
    <col min="1545" max="1545" width="2.5703125" style="7" customWidth="1"/>
    <col min="1546" max="1570" width="0" style="7" hidden="1" customWidth="1"/>
    <col min="1571" max="1571" width="23.140625" style="7" customWidth="1"/>
    <col min="1572" max="1572" width="11.28515625" style="7" customWidth="1"/>
    <col min="1573" max="1573" width="11.42578125" style="7" customWidth="1"/>
    <col min="1574" max="1574" width="11.85546875" style="7" customWidth="1"/>
    <col min="1575" max="1575" width="2.28515625" style="7" customWidth="1"/>
    <col min="1576" max="1792" width="9.140625" style="7"/>
    <col min="1793" max="1793" width="16.28515625" style="7" customWidth="1"/>
    <col min="1794" max="1794" width="2.28515625" style="7" customWidth="1"/>
    <col min="1795" max="1795" width="5" style="7" customWidth="1"/>
    <col min="1796" max="1797" width="9.140625" style="7"/>
    <col min="1798" max="1798" width="3.85546875" style="7" customWidth="1"/>
    <col min="1799" max="1799" width="26" style="7" customWidth="1"/>
    <col min="1800" max="1800" width="15" style="7" customWidth="1"/>
    <col min="1801" max="1801" width="2.5703125" style="7" customWidth="1"/>
    <col min="1802" max="1826" width="0" style="7" hidden="1" customWidth="1"/>
    <col min="1827" max="1827" width="23.140625" style="7" customWidth="1"/>
    <col min="1828" max="1828" width="11.28515625" style="7" customWidth="1"/>
    <col min="1829" max="1829" width="11.42578125" style="7" customWidth="1"/>
    <col min="1830" max="1830" width="11.85546875" style="7" customWidth="1"/>
    <col min="1831" max="1831" width="2.28515625" style="7" customWidth="1"/>
    <col min="1832" max="2048" width="9.140625" style="7"/>
    <col min="2049" max="2049" width="16.28515625" style="7" customWidth="1"/>
    <col min="2050" max="2050" width="2.28515625" style="7" customWidth="1"/>
    <col min="2051" max="2051" width="5" style="7" customWidth="1"/>
    <col min="2052" max="2053" width="9.140625" style="7"/>
    <col min="2054" max="2054" width="3.85546875" style="7" customWidth="1"/>
    <col min="2055" max="2055" width="26" style="7" customWidth="1"/>
    <col min="2056" max="2056" width="15" style="7" customWidth="1"/>
    <col min="2057" max="2057" width="2.5703125" style="7" customWidth="1"/>
    <col min="2058" max="2082" width="0" style="7" hidden="1" customWidth="1"/>
    <col min="2083" max="2083" width="23.140625" style="7" customWidth="1"/>
    <col min="2084" max="2084" width="11.28515625" style="7" customWidth="1"/>
    <col min="2085" max="2085" width="11.42578125" style="7" customWidth="1"/>
    <col min="2086" max="2086" width="11.85546875" style="7" customWidth="1"/>
    <col min="2087" max="2087" width="2.28515625" style="7" customWidth="1"/>
    <col min="2088" max="2304" width="9.140625" style="7"/>
    <col min="2305" max="2305" width="16.28515625" style="7" customWidth="1"/>
    <col min="2306" max="2306" width="2.28515625" style="7" customWidth="1"/>
    <col min="2307" max="2307" width="5" style="7" customWidth="1"/>
    <col min="2308" max="2309" width="9.140625" style="7"/>
    <col min="2310" max="2310" width="3.85546875" style="7" customWidth="1"/>
    <col min="2311" max="2311" width="26" style="7" customWidth="1"/>
    <col min="2312" max="2312" width="15" style="7" customWidth="1"/>
    <col min="2313" max="2313" width="2.5703125" style="7" customWidth="1"/>
    <col min="2314" max="2338" width="0" style="7" hidden="1" customWidth="1"/>
    <col min="2339" max="2339" width="23.140625" style="7" customWidth="1"/>
    <col min="2340" max="2340" width="11.28515625" style="7" customWidth="1"/>
    <col min="2341" max="2341" width="11.42578125" style="7" customWidth="1"/>
    <col min="2342" max="2342" width="11.85546875" style="7" customWidth="1"/>
    <col min="2343" max="2343" width="2.28515625" style="7" customWidth="1"/>
    <col min="2344" max="2560" width="9.140625" style="7"/>
    <col min="2561" max="2561" width="16.28515625" style="7" customWidth="1"/>
    <col min="2562" max="2562" width="2.28515625" style="7" customWidth="1"/>
    <col min="2563" max="2563" width="5" style="7" customWidth="1"/>
    <col min="2564" max="2565" width="9.140625" style="7"/>
    <col min="2566" max="2566" width="3.85546875" style="7" customWidth="1"/>
    <col min="2567" max="2567" width="26" style="7" customWidth="1"/>
    <col min="2568" max="2568" width="15" style="7" customWidth="1"/>
    <col min="2569" max="2569" width="2.5703125" style="7" customWidth="1"/>
    <col min="2570" max="2594" width="0" style="7" hidden="1" customWidth="1"/>
    <col min="2595" max="2595" width="23.140625" style="7" customWidth="1"/>
    <col min="2596" max="2596" width="11.28515625" style="7" customWidth="1"/>
    <col min="2597" max="2597" width="11.42578125" style="7" customWidth="1"/>
    <col min="2598" max="2598" width="11.85546875" style="7" customWidth="1"/>
    <col min="2599" max="2599" width="2.28515625" style="7" customWidth="1"/>
    <col min="2600" max="2816" width="9.140625" style="7"/>
    <col min="2817" max="2817" width="16.28515625" style="7" customWidth="1"/>
    <col min="2818" max="2818" width="2.28515625" style="7" customWidth="1"/>
    <col min="2819" max="2819" width="5" style="7" customWidth="1"/>
    <col min="2820" max="2821" width="9.140625" style="7"/>
    <col min="2822" max="2822" width="3.85546875" style="7" customWidth="1"/>
    <col min="2823" max="2823" width="26" style="7" customWidth="1"/>
    <col min="2824" max="2824" width="15" style="7" customWidth="1"/>
    <col min="2825" max="2825" width="2.5703125" style="7" customWidth="1"/>
    <col min="2826" max="2850" width="0" style="7" hidden="1" customWidth="1"/>
    <col min="2851" max="2851" width="23.140625" style="7" customWidth="1"/>
    <col min="2852" max="2852" width="11.28515625" style="7" customWidth="1"/>
    <col min="2853" max="2853" width="11.42578125" style="7" customWidth="1"/>
    <col min="2854" max="2854" width="11.85546875" style="7" customWidth="1"/>
    <col min="2855" max="2855" width="2.28515625" style="7" customWidth="1"/>
    <col min="2856" max="3072" width="9.140625" style="7"/>
    <col min="3073" max="3073" width="16.28515625" style="7" customWidth="1"/>
    <col min="3074" max="3074" width="2.28515625" style="7" customWidth="1"/>
    <col min="3075" max="3075" width="5" style="7" customWidth="1"/>
    <col min="3076" max="3077" width="9.140625" style="7"/>
    <col min="3078" max="3078" width="3.85546875" style="7" customWidth="1"/>
    <col min="3079" max="3079" width="26" style="7" customWidth="1"/>
    <col min="3080" max="3080" width="15" style="7" customWidth="1"/>
    <col min="3081" max="3081" width="2.5703125" style="7" customWidth="1"/>
    <col min="3082" max="3106" width="0" style="7" hidden="1" customWidth="1"/>
    <col min="3107" max="3107" width="23.140625" style="7" customWidth="1"/>
    <col min="3108" max="3108" width="11.28515625" style="7" customWidth="1"/>
    <col min="3109" max="3109" width="11.42578125" style="7" customWidth="1"/>
    <col min="3110" max="3110" width="11.85546875" style="7" customWidth="1"/>
    <col min="3111" max="3111" width="2.28515625" style="7" customWidth="1"/>
    <col min="3112" max="3328" width="9.140625" style="7"/>
    <col min="3329" max="3329" width="16.28515625" style="7" customWidth="1"/>
    <col min="3330" max="3330" width="2.28515625" style="7" customWidth="1"/>
    <col min="3331" max="3331" width="5" style="7" customWidth="1"/>
    <col min="3332" max="3333" width="9.140625" style="7"/>
    <col min="3334" max="3334" width="3.85546875" style="7" customWidth="1"/>
    <col min="3335" max="3335" width="26" style="7" customWidth="1"/>
    <col min="3336" max="3336" width="15" style="7" customWidth="1"/>
    <col min="3337" max="3337" width="2.5703125" style="7" customWidth="1"/>
    <col min="3338" max="3362" width="0" style="7" hidden="1" customWidth="1"/>
    <col min="3363" max="3363" width="23.140625" style="7" customWidth="1"/>
    <col min="3364" max="3364" width="11.28515625" style="7" customWidth="1"/>
    <col min="3365" max="3365" width="11.42578125" style="7" customWidth="1"/>
    <col min="3366" max="3366" width="11.85546875" style="7" customWidth="1"/>
    <col min="3367" max="3367" width="2.28515625" style="7" customWidth="1"/>
    <col min="3368" max="3584" width="9.140625" style="7"/>
    <col min="3585" max="3585" width="16.28515625" style="7" customWidth="1"/>
    <col min="3586" max="3586" width="2.28515625" style="7" customWidth="1"/>
    <col min="3587" max="3587" width="5" style="7" customWidth="1"/>
    <col min="3588" max="3589" width="9.140625" style="7"/>
    <col min="3590" max="3590" width="3.85546875" style="7" customWidth="1"/>
    <col min="3591" max="3591" width="26" style="7" customWidth="1"/>
    <col min="3592" max="3592" width="15" style="7" customWidth="1"/>
    <col min="3593" max="3593" width="2.5703125" style="7" customWidth="1"/>
    <col min="3594" max="3618" width="0" style="7" hidden="1" customWidth="1"/>
    <col min="3619" max="3619" width="23.140625" style="7" customWidth="1"/>
    <col min="3620" max="3620" width="11.28515625" style="7" customWidth="1"/>
    <col min="3621" max="3621" width="11.42578125" style="7" customWidth="1"/>
    <col min="3622" max="3622" width="11.85546875" style="7" customWidth="1"/>
    <col min="3623" max="3623" width="2.28515625" style="7" customWidth="1"/>
    <col min="3624" max="3840" width="9.140625" style="7"/>
    <col min="3841" max="3841" width="16.28515625" style="7" customWidth="1"/>
    <col min="3842" max="3842" width="2.28515625" style="7" customWidth="1"/>
    <col min="3843" max="3843" width="5" style="7" customWidth="1"/>
    <col min="3844" max="3845" width="9.140625" style="7"/>
    <col min="3846" max="3846" width="3.85546875" style="7" customWidth="1"/>
    <col min="3847" max="3847" width="26" style="7" customWidth="1"/>
    <col min="3848" max="3848" width="15" style="7" customWidth="1"/>
    <col min="3849" max="3849" width="2.5703125" style="7" customWidth="1"/>
    <col min="3850" max="3874" width="0" style="7" hidden="1" customWidth="1"/>
    <col min="3875" max="3875" width="23.140625" style="7" customWidth="1"/>
    <col min="3876" max="3876" width="11.28515625" style="7" customWidth="1"/>
    <col min="3877" max="3877" width="11.42578125" style="7" customWidth="1"/>
    <col min="3878" max="3878" width="11.85546875" style="7" customWidth="1"/>
    <col min="3879" max="3879" width="2.28515625" style="7" customWidth="1"/>
    <col min="3880" max="4096" width="9.140625" style="7"/>
    <col min="4097" max="4097" width="16.28515625" style="7" customWidth="1"/>
    <col min="4098" max="4098" width="2.28515625" style="7" customWidth="1"/>
    <col min="4099" max="4099" width="5" style="7" customWidth="1"/>
    <col min="4100" max="4101" width="9.140625" style="7"/>
    <col min="4102" max="4102" width="3.85546875" style="7" customWidth="1"/>
    <col min="4103" max="4103" width="26" style="7" customWidth="1"/>
    <col min="4104" max="4104" width="15" style="7" customWidth="1"/>
    <col min="4105" max="4105" width="2.5703125" style="7" customWidth="1"/>
    <col min="4106" max="4130" width="0" style="7" hidden="1" customWidth="1"/>
    <col min="4131" max="4131" width="23.140625" style="7" customWidth="1"/>
    <col min="4132" max="4132" width="11.28515625" style="7" customWidth="1"/>
    <col min="4133" max="4133" width="11.42578125" style="7" customWidth="1"/>
    <col min="4134" max="4134" width="11.85546875" style="7" customWidth="1"/>
    <col min="4135" max="4135" width="2.28515625" style="7" customWidth="1"/>
    <col min="4136" max="4352" width="9.140625" style="7"/>
    <col min="4353" max="4353" width="16.28515625" style="7" customWidth="1"/>
    <col min="4354" max="4354" width="2.28515625" style="7" customWidth="1"/>
    <col min="4355" max="4355" width="5" style="7" customWidth="1"/>
    <col min="4356" max="4357" width="9.140625" style="7"/>
    <col min="4358" max="4358" width="3.85546875" style="7" customWidth="1"/>
    <col min="4359" max="4359" width="26" style="7" customWidth="1"/>
    <col min="4360" max="4360" width="15" style="7" customWidth="1"/>
    <col min="4361" max="4361" width="2.5703125" style="7" customWidth="1"/>
    <col min="4362" max="4386" width="0" style="7" hidden="1" customWidth="1"/>
    <col min="4387" max="4387" width="23.140625" style="7" customWidth="1"/>
    <col min="4388" max="4388" width="11.28515625" style="7" customWidth="1"/>
    <col min="4389" max="4389" width="11.42578125" style="7" customWidth="1"/>
    <col min="4390" max="4390" width="11.85546875" style="7" customWidth="1"/>
    <col min="4391" max="4391" width="2.28515625" style="7" customWidth="1"/>
    <col min="4392" max="4608" width="9.140625" style="7"/>
    <col min="4609" max="4609" width="16.28515625" style="7" customWidth="1"/>
    <col min="4610" max="4610" width="2.28515625" style="7" customWidth="1"/>
    <col min="4611" max="4611" width="5" style="7" customWidth="1"/>
    <col min="4612" max="4613" width="9.140625" style="7"/>
    <col min="4614" max="4614" width="3.85546875" style="7" customWidth="1"/>
    <col min="4615" max="4615" width="26" style="7" customWidth="1"/>
    <col min="4616" max="4616" width="15" style="7" customWidth="1"/>
    <col min="4617" max="4617" width="2.5703125" style="7" customWidth="1"/>
    <col min="4618" max="4642" width="0" style="7" hidden="1" customWidth="1"/>
    <col min="4643" max="4643" width="23.140625" style="7" customWidth="1"/>
    <col min="4644" max="4644" width="11.28515625" style="7" customWidth="1"/>
    <col min="4645" max="4645" width="11.42578125" style="7" customWidth="1"/>
    <col min="4646" max="4646" width="11.85546875" style="7" customWidth="1"/>
    <col min="4647" max="4647" width="2.28515625" style="7" customWidth="1"/>
    <col min="4648" max="4864" width="9.140625" style="7"/>
    <col min="4865" max="4865" width="16.28515625" style="7" customWidth="1"/>
    <col min="4866" max="4866" width="2.28515625" style="7" customWidth="1"/>
    <col min="4867" max="4867" width="5" style="7" customWidth="1"/>
    <col min="4868" max="4869" width="9.140625" style="7"/>
    <col min="4870" max="4870" width="3.85546875" style="7" customWidth="1"/>
    <col min="4871" max="4871" width="26" style="7" customWidth="1"/>
    <col min="4872" max="4872" width="15" style="7" customWidth="1"/>
    <col min="4873" max="4873" width="2.5703125" style="7" customWidth="1"/>
    <col min="4874" max="4898" width="0" style="7" hidden="1" customWidth="1"/>
    <col min="4899" max="4899" width="23.140625" style="7" customWidth="1"/>
    <col min="4900" max="4900" width="11.28515625" style="7" customWidth="1"/>
    <col min="4901" max="4901" width="11.42578125" style="7" customWidth="1"/>
    <col min="4902" max="4902" width="11.85546875" style="7" customWidth="1"/>
    <col min="4903" max="4903" width="2.28515625" style="7" customWidth="1"/>
    <col min="4904" max="5120" width="9.140625" style="7"/>
    <col min="5121" max="5121" width="16.28515625" style="7" customWidth="1"/>
    <col min="5122" max="5122" width="2.28515625" style="7" customWidth="1"/>
    <col min="5123" max="5123" width="5" style="7" customWidth="1"/>
    <col min="5124" max="5125" width="9.140625" style="7"/>
    <col min="5126" max="5126" width="3.85546875" style="7" customWidth="1"/>
    <col min="5127" max="5127" width="26" style="7" customWidth="1"/>
    <col min="5128" max="5128" width="15" style="7" customWidth="1"/>
    <col min="5129" max="5129" width="2.5703125" style="7" customWidth="1"/>
    <col min="5130" max="5154" width="0" style="7" hidden="1" customWidth="1"/>
    <col min="5155" max="5155" width="23.140625" style="7" customWidth="1"/>
    <col min="5156" max="5156" width="11.28515625" style="7" customWidth="1"/>
    <col min="5157" max="5157" width="11.42578125" style="7" customWidth="1"/>
    <col min="5158" max="5158" width="11.85546875" style="7" customWidth="1"/>
    <col min="5159" max="5159" width="2.28515625" style="7" customWidth="1"/>
    <col min="5160" max="5376" width="9.140625" style="7"/>
    <col min="5377" max="5377" width="16.28515625" style="7" customWidth="1"/>
    <col min="5378" max="5378" width="2.28515625" style="7" customWidth="1"/>
    <col min="5379" max="5379" width="5" style="7" customWidth="1"/>
    <col min="5380" max="5381" width="9.140625" style="7"/>
    <col min="5382" max="5382" width="3.85546875" style="7" customWidth="1"/>
    <col min="5383" max="5383" width="26" style="7" customWidth="1"/>
    <col min="5384" max="5384" width="15" style="7" customWidth="1"/>
    <col min="5385" max="5385" width="2.5703125" style="7" customWidth="1"/>
    <col min="5386" max="5410" width="0" style="7" hidden="1" customWidth="1"/>
    <col min="5411" max="5411" width="23.140625" style="7" customWidth="1"/>
    <col min="5412" max="5412" width="11.28515625" style="7" customWidth="1"/>
    <col min="5413" max="5413" width="11.42578125" style="7" customWidth="1"/>
    <col min="5414" max="5414" width="11.85546875" style="7" customWidth="1"/>
    <col min="5415" max="5415" width="2.28515625" style="7" customWidth="1"/>
    <col min="5416" max="5632" width="9.140625" style="7"/>
    <col min="5633" max="5633" width="16.28515625" style="7" customWidth="1"/>
    <col min="5634" max="5634" width="2.28515625" style="7" customWidth="1"/>
    <col min="5635" max="5635" width="5" style="7" customWidth="1"/>
    <col min="5636" max="5637" width="9.140625" style="7"/>
    <col min="5638" max="5638" width="3.85546875" style="7" customWidth="1"/>
    <col min="5639" max="5639" width="26" style="7" customWidth="1"/>
    <col min="5640" max="5640" width="15" style="7" customWidth="1"/>
    <col min="5641" max="5641" width="2.5703125" style="7" customWidth="1"/>
    <col min="5642" max="5666" width="0" style="7" hidden="1" customWidth="1"/>
    <col min="5667" max="5667" width="23.140625" style="7" customWidth="1"/>
    <col min="5668" max="5668" width="11.28515625" style="7" customWidth="1"/>
    <col min="5669" max="5669" width="11.42578125" style="7" customWidth="1"/>
    <col min="5670" max="5670" width="11.85546875" style="7" customWidth="1"/>
    <col min="5671" max="5671" width="2.28515625" style="7" customWidth="1"/>
    <col min="5672" max="5888" width="9.140625" style="7"/>
    <col min="5889" max="5889" width="16.28515625" style="7" customWidth="1"/>
    <col min="5890" max="5890" width="2.28515625" style="7" customWidth="1"/>
    <col min="5891" max="5891" width="5" style="7" customWidth="1"/>
    <col min="5892" max="5893" width="9.140625" style="7"/>
    <col min="5894" max="5894" width="3.85546875" style="7" customWidth="1"/>
    <col min="5895" max="5895" width="26" style="7" customWidth="1"/>
    <col min="5896" max="5896" width="15" style="7" customWidth="1"/>
    <col min="5897" max="5897" width="2.5703125" style="7" customWidth="1"/>
    <col min="5898" max="5922" width="0" style="7" hidden="1" customWidth="1"/>
    <col min="5923" max="5923" width="23.140625" style="7" customWidth="1"/>
    <col min="5924" max="5924" width="11.28515625" style="7" customWidth="1"/>
    <col min="5925" max="5925" width="11.42578125" style="7" customWidth="1"/>
    <col min="5926" max="5926" width="11.85546875" style="7" customWidth="1"/>
    <col min="5927" max="5927" width="2.28515625" style="7" customWidth="1"/>
    <col min="5928" max="6144" width="9.140625" style="7"/>
    <col min="6145" max="6145" width="16.28515625" style="7" customWidth="1"/>
    <col min="6146" max="6146" width="2.28515625" style="7" customWidth="1"/>
    <col min="6147" max="6147" width="5" style="7" customWidth="1"/>
    <col min="6148" max="6149" width="9.140625" style="7"/>
    <col min="6150" max="6150" width="3.85546875" style="7" customWidth="1"/>
    <col min="6151" max="6151" width="26" style="7" customWidth="1"/>
    <col min="6152" max="6152" width="15" style="7" customWidth="1"/>
    <col min="6153" max="6153" width="2.5703125" style="7" customWidth="1"/>
    <col min="6154" max="6178" width="0" style="7" hidden="1" customWidth="1"/>
    <col min="6179" max="6179" width="23.140625" style="7" customWidth="1"/>
    <col min="6180" max="6180" width="11.28515625" style="7" customWidth="1"/>
    <col min="6181" max="6181" width="11.42578125" style="7" customWidth="1"/>
    <col min="6182" max="6182" width="11.85546875" style="7" customWidth="1"/>
    <col min="6183" max="6183" width="2.28515625" style="7" customWidth="1"/>
    <col min="6184" max="6400" width="9.140625" style="7"/>
    <col min="6401" max="6401" width="16.28515625" style="7" customWidth="1"/>
    <col min="6402" max="6402" width="2.28515625" style="7" customWidth="1"/>
    <col min="6403" max="6403" width="5" style="7" customWidth="1"/>
    <col min="6404" max="6405" width="9.140625" style="7"/>
    <col min="6406" max="6406" width="3.85546875" style="7" customWidth="1"/>
    <col min="6407" max="6407" width="26" style="7" customWidth="1"/>
    <col min="6408" max="6408" width="15" style="7" customWidth="1"/>
    <col min="6409" max="6409" width="2.5703125" style="7" customWidth="1"/>
    <col min="6410" max="6434" width="0" style="7" hidden="1" customWidth="1"/>
    <col min="6435" max="6435" width="23.140625" style="7" customWidth="1"/>
    <col min="6436" max="6436" width="11.28515625" style="7" customWidth="1"/>
    <col min="6437" max="6437" width="11.42578125" style="7" customWidth="1"/>
    <col min="6438" max="6438" width="11.85546875" style="7" customWidth="1"/>
    <col min="6439" max="6439" width="2.28515625" style="7" customWidth="1"/>
    <col min="6440" max="6656" width="9.140625" style="7"/>
    <col min="6657" max="6657" width="16.28515625" style="7" customWidth="1"/>
    <col min="6658" max="6658" width="2.28515625" style="7" customWidth="1"/>
    <col min="6659" max="6659" width="5" style="7" customWidth="1"/>
    <col min="6660" max="6661" width="9.140625" style="7"/>
    <col min="6662" max="6662" width="3.85546875" style="7" customWidth="1"/>
    <col min="6663" max="6663" width="26" style="7" customWidth="1"/>
    <col min="6664" max="6664" width="15" style="7" customWidth="1"/>
    <col min="6665" max="6665" width="2.5703125" style="7" customWidth="1"/>
    <col min="6666" max="6690" width="0" style="7" hidden="1" customWidth="1"/>
    <col min="6691" max="6691" width="23.140625" style="7" customWidth="1"/>
    <col min="6692" max="6692" width="11.28515625" style="7" customWidth="1"/>
    <col min="6693" max="6693" width="11.42578125" style="7" customWidth="1"/>
    <col min="6694" max="6694" width="11.85546875" style="7" customWidth="1"/>
    <col min="6695" max="6695" width="2.28515625" style="7" customWidth="1"/>
    <col min="6696" max="6912" width="9.140625" style="7"/>
    <col min="6913" max="6913" width="16.28515625" style="7" customWidth="1"/>
    <col min="6914" max="6914" width="2.28515625" style="7" customWidth="1"/>
    <col min="6915" max="6915" width="5" style="7" customWidth="1"/>
    <col min="6916" max="6917" width="9.140625" style="7"/>
    <col min="6918" max="6918" width="3.85546875" style="7" customWidth="1"/>
    <col min="6919" max="6919" width="26" style="7" customWidth="1"/>
    <col min="6920" max="6920" width="15" style="7" customWidth="1"/>
    <col min="6921" max="6921" width="2.5703125" style="7" customWidth="1"/>
    <col min="6922" max="6946" width="0" style="7" hidden="1" customWidth="1"/>
    <col min="6947" max="6947" width="23.140625" style="7" customWidth="1"/>
    <col min="6948" max="6948" width="11.28515625" style="7" customWidth="1"/>
    <col min="6949" max="6949" width="11.42578125" style="7" customWidth="1"/>
    <col min="6950" max="6950" width="11.85546875" style="7" customWidth="1"/>
    <col min="6951" max="6951" width="2.28515625" style="7" customWidth="1"/>
    <col min="6952" max="7168" width="9.140625" style="7"/>
    <col min="7169" max="7169" width="16.28515625" style="7" customWidth="1"/>
    <col min="7170" max="7170" width="2.28515625" style="7" customWidth="1"/>
    <col min="7171" max="7171" width="5" style="7" customWidth="1"/>
    <col min="7172" max="7173" width="9.140625" style="7"/>
    <col min="7174" max="7174" width="3.85546875" style="7" customWidth="1"/>
    <col min="7175" max="7175" width="26" style="7" customWidth="1"/>
    <col min="7176" max="7176" width="15" style="7" customWidth="1"/>
    <col min="7177" max="7177" width="2.5703125" style="7" customWidth="1"/>
    <col min="7178" max="7202" width="0" style="7" hidden="1" customWidth="1"/>
    <col min="7203" max="7203" width="23.140625" style="7" customWidth="1"/>
    <col min="7204" max="7204" width="11.28515625" style="7" customWidth="1"/>
    <col min="7205" max="7205" width="11.42578125" style="7" customWidth="1"/>
    <col min="7206" max="7206" width="11.85546875" style="7" customWidth="1"/>
    <col min="7207" max="7207" width="2.28515625" style="7" customWidth="1"/>
    <col min="7208" max="7424" width="9.140625" style="7"/>
    <col min="7425" max="7425" width="16.28515625" style="7" customWidth="1"/>
    <col min="7426" max="7426" width="2.28515625" style="7" customWidth="1"/>
    <col min="7427" max="7427" width="5" style="7" customWidth="1"/>
    <col min="7428" max="7429" width="9.140625" style="7"/>
    <col min="7430" max="7430" width="3.85546875" style="7" customWidth="1"/>
    <col min="7431" max="7431" width="26" style="7" customWidth="1"/>
    <col min="7432" max="7432" width="15" style="7" customWidth="1"/>
    <col min="7433" max="7433" width="2.5703125" style="7" customWidth="1"/>
    <col min="7434" max="7458" width="0" style="7" hidden="1" customWidth="1"/>
    <col min="7459" max="7459" width="23.140625" style="7" customWidth="1"/>
    <col min="7460" max="7460" width="11.28515625" style="7" customWidth="1"/>
    <col min="7461" max="7461" width="11.42578125" style="7" customWidth="1"/>
    <col min="7462" max="7462" width="11.85546875" style="7" customWidth="1"/>
    <col min="7463" max="7463" width="2.28515625" style="7" customWidth="1"/>
    <col min="7464" max="7680" width="9.140625" style="7"/>
    <col min="7681" max="7681" width="16.28515625" style="7" customWidth="1"/>
    <col min="7682" max="7682" width="2.28515625" style="7" customWidth="1"/>
    <col min="7683" max="7683" width="5" style="7" customWidth="1"/>
    <col min="7684" max="7685" width="9.140625" style="7"/>
    <col min="7686" max="7686" width="3.85546875" style="7" customWidth="1"/>
    <col min="7687" max="7687" width="26" style="7" customWidth="1"/>
    <col min="7688" max="7688" width="15" style="7" customWidth="1"/>
    <col min="7689" max="7689" width="2.5703125" style="7" customWidth="1"/>
    <col min="7690" max="7714" width="0" style="7" hidden="1" customWidth="1"/>
    <col min="7715" max="7715" width="23.140625" style="7" customWidth="1"/>
    <col min="7716" max="7716" width="11.28515625" style="7" customWidth="1"/>
    <col min="7717" max="7717" width="11.42578125" style="7" customWidth="1"/>
    <col min="7718" max="7718" width="11.85546875" style="7" customWidth="1"/>
    <col min="7719" max="7719" width="2.28515625" style="7" customWidth="1"/>
    <col min="7720" max="7936" width="9.140625" style="7"/>
    <col min="7937" max="7937" width="16.28515625" style="7" customWidth="1"/>
    <col min="7938" max="7938" width="2.28515625" style="7" customWidth="1"/>
    <col min="7939" max="7939" width="5" style="7" customWidth="1"/>
    <col min="7940" max="7941" width="9.140625" style="7"/>
    <col min="7942" max="7942" width="3.85546875" style="7" customWidth="1"/>
    <col min="7943" max="7943" width="26" style="7" customWidth="1"/>
    <col min="7944" max="7944" width="15" style="7" customWidth="1"/>
    <col min="7945" max="7945" width="2.5703125" style="7" customWidth="1"/>
    <col min="7946" max="7970" width="0" style="7" hidden="1" customWidth="1"/>
    <col min="7971" max="7971" width="23.140625" style="7" customWidth="1"/>
    <col min="7972" max="7972" width="11.28515625" style="7" customWidth="1"/>
    <col min="7973" max="7973" width="11.42578125" style="7" customWidth="1"/>
    <col min="7974" max="7974" width="11.85546875" style="7" customWidth="1"/>
    <col min="7975" max="7975" width="2.28515625" style="7" customWidth="1"/>
    <col min="7976" max="8192" width="9.140625" style="7"/>
    <col min="8193" max="8193" width="16.28515625" style="7" customWidth="1"/>
    <col min="8194" max="8194" width="2.28515625" style="7" customWidth="1"/>
    <col min="8195" max="8195" width="5" style="7" customWidth="1"/>
    <col min="8196" max="8197" width="9.140625" style="7"/>
    <col min="8198" max="8198" width="3.85546875" style="7" customWidth="1"/>
    <col min="8199" max="8199" width="26" style="7" customWidth="1"/>
    <col min="8200" max="8200" width="15" style="7" customWidth="1"/>
    <col min="8201" max="8201" width="2.5703125" style="7" customWidth="1"/>
    <col min="8202" max="8226" width="0" style="7" hidden="1" customWidth="1"/>
    <col min="8227" max="8227" width="23.140625" style="7" customWidth="1"/>
    <col min="8228" max="8228" width="11.28515625" style="7" customWidth="1"/>
    <col min="8229" max="8229" width="11.42578125" style="7" customWidth="1"/>
    <col min="8230" max="8230" width="11.85546875" style="7" customWidth="1"/>
    <col min="8231" max="8231" width="2.28515625" style="7" customWidth="1"/>
    <col min="8232" max="8448" width="9.140625" style="7"/>
    <col min="8449" max="8449" width="16.28515625" style="7" customWidth="1"/>
    <col min="8450" max="8450" width="2.28515625" style="7" customWidth="1"/>
    <col min="8451" max="8451" width="5" style="7" customWidth="1"/>
    <col min="8452" max="8453" width="9.140625" style="7"/>
    <col min="8454" max="8454" width="3.85546875" style="7" customWidth="1"/>
    <col min="8455" max="8455" width="26" style="7" customWidth="1"/>
    <col min="8456" max="8456" width="15" style="7" customWidth="1"/>
    <col min="8457" max="8457" width="2.5703125" style="7" customWidth="1"/>
    <col min="8458" max="8482" width="0" style="7" hidden="1" customWidth="1"/>
    <col min="8483" max="8483" width="23.140625" style="7" customWidth="1"/>
    <col min="8484" max="8484" width="11.28515625" style="7" customWidth="1"/>
    <col min="8485" max="8485" width="11.42578125" style="7" customWidth="1"/>
    <col min="8486" max="8486" width="11.85546875" style="7" customWidth="1"/>
    <col min="8487" max="8487" width="2.28515625" style="7" customWidth="1"/>
    <col min="8488" max="8704" width="9.140625" style="7"/>
    <col min="8705" max="8705" width="16.28515625" style="7" customWidth="1"/>
    <col min="8706" max="8706" width="2.28515625" style="7" customWidth="1"/>
    <col min="8707" max="8707" width="5" style="7" customWidth="1"/>
    <col min="8708" max="8709" width="9.140625" style="7"/>
    <col min="8710" max="8710" width="3.85546875" style="7" customWidth="1"/>
    <col min="8711" max="8711" width="26" style="7" customWidth="1"/>
    <col min="8712" max="8712" width="15" style="7" customWidth="1"/>
    <col min="8713" max="8713" width="2.5703125" style="7" customWidth="1"/>
    <col min="8714" max="8738" width="0" style="7" hidden="1" customWidth="1"/>
    <col min="8739" max="8739" width="23.140625" style="7" customWidth="1"/>
    <col min="8740" max="8740" width="11.28515625" style="7" customWidth="1"/>
    <col min="8741" max="8741" width="11.42578125" style="7" customWidth="1"/>
    <col min="8742" max="8742" width="11.85546875" style="7" customWidth="1"/>
    <col min="8743" max="8743" width="2.28515625" style="7" customWidth="1"/>
    <col min="8744" max="8960" width="9.140625" style="7"/>
    <col min="8961" max="8961" width="16.28515625" style="7" customWidth="1"/>
    <col min="8962" max="8962" width="2.28515625" style="7" customWidth="1"/>
    <col min="8963" max="8963" width="5" style="7" customWidth="1"/>
    <col min="8964" max="8965" width="9.140625" style="7"/>
    <col min="8966" max="8966" width="3.85546875" style="7" customWidth="1"/>
    <col min="8967" max="8967" width="26" style="7" customWidth="1"/>
    <col min="8968" max="8968" width="15" style="7" customWidth="1"/>
    <col min="8969" max="8969" width="2.5703125" style="7" customWidth="1"/>
    <col min="8970" max="8994" width="0" style="7" hidden="1" customWidth="1"/>
    <col min="8995" max="8995" width="23.140625" style="7" customWidth="1"/>
    <col min="8996" max="8996" width="11.28515625" style="7" customWidth="1"/>
    <col min="8997" max="8997" width="11.42578125" style="7" customWidth="1"/>
    <col min="8998" max="8998" width="11.85546875" style="7" customWidth="1"/>
    <col min="8999" max="8999" width="2.28515625" style="7" customWidth="1"/>
    <col min="9000" max="9216" width="9.140625" style="7"/>
    <col min="9217" max="9217" width="16.28515625" style="7" customWidth="1"/>
    <col min="9218" max="9218" width="2.28515625" style="7" customWidth="1"/>
    <col min="9219" max="9219" width="5" style="7" customWidth="1"/>
    <col min="9220" max="9221" width="9.140625" style="7"/>
    <col min="9222" max="9222" width="3.85546875" style="7" customWidth="1"/>
    <col min="9223" max="9223" width="26" style="7" customWidth="1"/>
    <col min="9224" max="9224" width="15" style="7" customWidth="1"/>
    <col min="9225" max="9225" width="2.5703125" style="7" customWidth="1"/>
    <col min="9226" max="9250" width="0" style="7" hidden="1" customWidth="1"/>
    <col min="9251" max="9251" width="23.140625" style="7" customWidth="1"/>
    <col min="9252" max="9252" width="11.28515625" style="7" customWidth="1"/>
    <col min="9253" max="9253" width="11.42578125" style="7" customWidth="1"/>
    <col min="9254" max="9254" width="11.85546875" style="7" customWidth="1"/>
    <col min="9255" max="9255" width="2.28515625" style="7" customWidth="1"/>
    <col min="9256" max="9472" width="9.140625" style="7"/>
    <col min="9473" max="9473" width="16.28515625" style="7" customWidth="1"/>
    <col min="9474" max="9474" width="2.28515625" style="7" customWidth="1"/>
    <col min="9475" max="9475" width="5" style="7" customWidth="1"/>
    <col min="9476" max="9477" width="9.140625" style="7"/>
    <col min="9478" max="9478" width="3.85546875" style="7" customWidth="1"/>
    <col min="9479" max="9479" width="26" style="7" customWidth="1"/>
    <col min="9480" max="9480" width="15" style="7" customWidth="1"/>
    <col min="9481" max="9481" width="2.5703125" style="7" customWidth="1"/>
    <col min="9482" max="9506" width="0" style="7" hidden="1" customWidth="1"/>
    <col min="9507" max="9507" width="23.140625" style="7" customWidth="1"/>
    <col min="9508" max="9508" width="11.28515625" style="7" customWidth="1"/>
    <col min="9509" max="9509" width="11.42578125" style="7" customWidth="1"/>
    <col min="9510" max="9510" width="11.85546875" style="7" customWidth="1"/>
    <col min="9511" max="9511" width="2.28515625" style="7" customWidth="1"/>
    <col min="9512" max="9728" width="9.140625" style="7"/>
    <col min="9729" max="9729" width="16.28515625" style="7" customWidth="1"/>
    <col min="9730" max="9730" width="2.28515625" style="7" customWidth="1"/>
    <col min="9731" max="9731" width="5" style="7" customWidth="1"/>
    <col min="9732" max="9733" width="9.140625" style="7"/>
    <col min="9734" max="9734" width="3.85546875" style="7" customWidth="1"/>
    <col min="9735" max="9735" width="26" style="7" customWidth="1"/>
    <col min="9736" max="9736" width="15" style="7" customWidth="1"/>
    <col min="9737" max="9737" width="2.5703125" style="7" customWidth="1"/>
    <col min="9738" max="9762" width="0" style="7" hidden="1" customWidth="1"/>
    <col min="9763" max="9763" width="23.140625" style="7" customWidth="1"/>
    <col min="9764" max="9764" width="11.28515625" style="7" customWidth="1"/>
    <col min="9765" max="9765" width="11.42578125" style="7" customWidth="1"/>
    <col min="9766" max="9766" width="11.85546875" style="7" customWidth="1"/>
    <col min="9767" max="9767" width="2.28515625" style="7" customWidth="1"/>
    <col min="9768" max="9984" width="9.140625" style="7"/>
    <col min="9985" max="9985" width="16.28515625" style="7" customWidth="1"/>
    <col min="9986" max="9986" width="2.28515625" style="7" customWidth="1"/>
    <col min="9987" max="9987" width="5" style="7" customWidth="1"/>
    <col min="9988" max="9989" width="9.140625" style="7"/>
    <col min="9990" max="9990" width="3.85546875" style="7" customWidth="1"/>
    <col min="9991" max="9991" width="26" style="7" customWidth="1"/>
    <col min="9992" max="9992" width="15" style="7" customWidth="1"/>
    <col min="9993" max="9993" width="2.5703125" style="7" customWidth="1"/>
    <col min="9994" max="10018" width="0" style="7" hidden="1" customWidth="1"/>
    <col min="10019" max="10019" width="23.140625" style="7" customWidth="1"/>
    <col min="10020" max="10020" width="11.28515625" style="7" customWidth="1"/>
    <col min="10021" max="10021" width="11.42578125" style="7" customWidth="1"/>
    <col min="10022" max="10022" width="11.85546875" style="7" customWidth="1"/>
    <col min="10023" max="10023" width="2.28515625" style="7" customWidth="1"/>
    <col min="10024" max="10240" width="9.140625" style="7"/>
    <col min="10241" max="10241" width="16.28515625" style="7" customWidth="1"/>
    <col min="10242" max="10242" width="2.28515625" style="7" customWidth="1"/>
    <col min="10243" max="10243" width="5" style="7" customWidth="1"/>
    <col min="10244" max="10245" width="9.140625" style="7"/>
    <col min="10246" max="10246" width="3.85546875" style="7" customWidth="1"/>
    <col min="10247" max="10247" width="26" style="7" customWidth="1"/>
    <col min="10248" max="10248" width="15" style="7" customWidth="1"/>
    <col min="10249" max="10249" width="2.5703125" style="7" customWidth="1"/>
    <col min="10250" max="10274" width="0" style="7" hidden="1" customWidth="1"/>
    <col min="10275" max="10275" width="23.140625" style="7" customWidth="1"/>
    <col min="10276" max="10276" width="11.28515625" style="7" customWidth="1"/>
    <col min="10277" max="10277" width="11.42578125" style="7" customWidth="1"/>
    <col min="10278" max="10278" width="11.85546875" style="7" customWidth="1"/>
    <col min="10279" max="10279" width="2.28515625" style="7" customWidth="1"/>
    <col min="10280" max="10496" width="9.140625" style="7"/>
    <col min="10497" max="10497" width="16.28515625" style="7" customWidth="1"/>
    <col min="10498" max="10498" width="2.28515625" style="7" customWidth="1"/>
    <col min="10499" max="10499" width="5" style="7" customWidth="1"/>
    <col min="10500" max="10501" width="9.140625" style="7"/>
    <col min="10502" max="10502" width="3.85546875" style="7" customWidth="1"/>
    <col min="10503" max="10503" width="26" style="7" customWidth="1"/>
    <col min="10504" max="10504" width="15" style="7" customWidth="1"/>
    <col min="10505" max="10505" width="2.5703125" style="7" customWidth="1"/>
    <col min="10506" max="10530" width="0" style="7" hidden="1" customWidth="1"/>
    <col min="10531" max="10531" width="23.140625" style="7" customWidth="1"/>
    <col min="10532" max="10532" width="11.28515625" style="7" customWidth="1"/>
    <col min="10533" max="10533" width="11.42578125" style="7" customWidth="1"/>
    <col min="10534" max="10534" width="11.85546875" style="7" customWidth="1"/>
    <col min="10535" max="10535" width="2.28515625" style="7" customWidth="1"/>
    <col min="10536" max="10752" width="9.140625" style="7"/>
    <col min="10753" max="10753" width="16.28515625" style="7" customWidth="1"/>
    <col min="10754" max="10754" width="2.28515625" style="7" customWidth="1"/>
    <col min="10755" max="10755" width="5" style="7" customWidth="1"/>
    <col min="10756" max="10757" width="9.140625" style="7"/>
    <col min="10758" max="10758" width="3.85546875" style="7" customWidth="1"/>
    <col min="10759" max="10759" width="26" style="7" customWidth="1"/>
    <col min="10760" max="10760" width="15" style="7" customWidth="1"/>
    <col min="10761" max="10761" width="2.5703125" style="7" customWidth="1"/>
    <col min="10762" max="10786" width="0" style="7" hidden="1" customWidth="1"/>
    <col min="10787" max="10787" width="23.140625" style="7" customWidth="1"/>
    <col min="10788" max="10788" width="11.28515625" style="7" customWidth="1"/>
    <col min="10789" max="10789" width="11.42578125" style="7" customWidth="1"/>
    <col min="10790" max="10790" width="11.85546875" style="7" customWidth="1"/>
    <col min="10791" max="10791" width="2.28515625" style="7" customWidth="1"/>
    <col min="10792" max="11008" width="9.140625" style="7"/>
    <col min="11009" max="11009" width="16.28515625" style="7" customWidth="1"/>
    <col min="11010" max="11010" width="2.28515625" style="7" customWidth="1"/>
    <col min="11011" max="11011" width="5" style="7" customWidth="1"/>
    <col min="11012" max="11013" width="9.140625" style="7"/>
    <col min="11014" max="11014" width="3.85546875" style="7" customWidth="1"/>
    <col min="11015" max="11015" width="26" style="7" customWidth="1"/>
    <col min="11016" max="11016" width="15" style="7" customWidth="1"/>
    <col min="11017" max="11017" width="2.5703125" style="7" customWidth="1"/>
    <col min="11018" max="11042" width="0" style="7" hidden="1" customWidth="1"/>
    <col min="11043" max="11043" width="23.140625" style="7" customWidth="1"/>
    <col min="11044" max="11044" width="11.28515625" style="7" customWidth="1"/>
    <col min="11045" max="11045" width="11.42578125" style="7" customWidth="1"/>
    <col min="11046" max="11046" width="11.85546875" style="7" customWidth="1"/>
    <col min="11047" max="11047" width="2.28515625" style="7" customWidth="1"/>
    <col min="11048" max="11264" width="9.140625" style="7"/>
    <col min="11265" max="11265" width="16.28515625" style="7" customWidth="1"/>
    <col min="11266" max="11266" width="2.28515625" style="7" customWidth="1"/>
    <col min="11267" max="11267" width="5" style="7" customWidth="1"/>
    <col min="11268" max="11269" width="9.140625" style="7"/>
    <col min="11270" max="11270" width="3.85546875" style="7" customWidth="1"/>
    <col min="11271" max="11271" width="26" style="7" customWidth="1"/>
    <col min="11272" max="11272" width="15" style="7" customWidth="1"/>
    <col min="11273" max="11273" width="2.5703125" style="7" customWidth="1"/>
    <col min="11274" max="11298" width="0" style="7" hidden="1" customWidth="1"/>
    <col min="11299" max="11299" width="23.140625" style="7" customWidth="1"/>
    <col min="11300" max="11300" width="11.28515625" style="7" customWidth="1"/>
    <col min="11301" max="11301" width="11.42578125" style="7" customWidth="1"/>
    <col min="11302" max="11302" width="11.85546875" style="7" customWidth="1"/>
    <col min="11303" max="11303" width="2.28515625" style="7" customWidth="1"/>
    <col min="11304" max="11520" width="9.140625" style="7"/>
    <col min="11521" max="11521" width="16.28515625" style="7" customWidth="1"/>
    <col min="11522" max="11522" width="2.28515625" style="7" customWidth="1"/>
    <col min="11523" max="11523" width="5" style="7" customWidth="1"/>
    <col min="11524" max="11525" width="9.140625" style="7"/>
    <col min="11526" max="11526" width="3.85546875" style="7" customWidth="1"/>
    <col min="11527" max="11527" width="26" style="7" customWidth="1"/>
    <col min="11528" max="11528" width="15" style="7" customWidth="1"/>
    <col min="11529" max="11529" width="2.5703125" style="7" customWidth="1"/>
    <col min="11530" max="11554" width="0" style="7" hidden="1" customWidth="1"/>
    <col min="11555" max="11555" width="23.140625" style="7" customWidth="1"/>
    <col min="11556" max="11556" width="11.28515625" style="7" customWidth="1"/>
    <col min="11557" max="11557" width="11.42578125" style="7" customWidth="1"/>
    <col min="11558" max="11558" width="11.85546875" style="7" customWidth="1"/>
    <col min="11559" max="11559" width="2.28515625" style="7" customWidth="1"/>
    <col min="11560" max="11776" width="9.140625" style="7"/>
    <col min="11777" max="11777" width="16.28515625" style="7" customWidth="1"/>
    <col min="11778" max="11778" width="2.28515625" style="7" customWidth="1"/>
    <col min="11779" max="11779" width="5" style="7" customWidth="1"/>
    <col min="11780" max="11781" width="9.140625" style="7"/>
    <col min="11782" max="11782" width="3.85546875" style="7" customWidth="1"/>
    <col min="11783" max="11783" width="26" style="7" customWidth="1"/>
    <col min="11784" max="11784" width="15" style="7" customWidth="1"/>
    <col min="11785" max="11785" width="2.5703125" style="7" customWidth="1"/>
    <col min="11786" max="11810" width="0" style="7" hidden="1" customWidth="1"/>
    <col min="11811" max="11811" width="23.140625" style="7" customWidth="1"/>
    <col min="11812" max="11812" width="11.28515625" style="7" customWidth="1"/>
    <col min="11813" max="11813" width="11.42578125" style="7" customWidth="1"/>
    <col min="11814" max="11814" width="11.85546875" style="7" customWidth="1"/>
    <col min="11815" max="11815" width="2.28515625" style="7" customWidth="1"/>
    <col min="11816" max="12032" width="9.140625" style="7"/>
    <col min="12033" max="12033" width="16.28515625" style="7" customWidth="1"/>
    <col min="12034" max="12034" width="2.28515625" style="7" customWidth="1"/>
    <col min="12035" max="12035" width="5" style="7" customWidth="1"/>
    <col min="12036" max="12037" width="9.140625" style="7"/>
    <col min="12038" max="12038" width="3.85546875" style="7" customWidth="1"/>
    <col min="12039" max="12039" width="26" style="7" customWidth="1"/>
    <col min="12040" max="12040" width="15" style="7" customWidth="1"/>
    <col min="12041" max="12041" width="2.5703125" style="7" customWidth="1"/>
    <col min="12042" max="12066" width="0" style="7" hidden="1" customWidth="1"/>
    <col min="12067" max="12067" width="23.140625" style="7" customWidth="1"/>
    <col min="12068" max="12068" width="11.28515625" style="7" customWidth="1"/>
    <col min="12069" max="12069" width="11.42578125" style="7" customWidth="1"/>
    <col min="12070" max="12070" width="11.85546875" style="7" customWidth="1"/>
    <col min="12071" max="12071" width="2.28515625" style="7" customWidth="1"/>
    <col min="12072" max="12288" width="9.140625" style="7"/>
    <col min="12289" max="12289" width="16.28515625" style="7" customWidth="1"/>
    <col min="12290" max="12290" width="2.28515625" style="7" customWidth="1"/>
    <col min="12291" max="12291" width="5" style="7" customWidth="1"/>
    <col min="12292" max="12293" width="9.140625" style="7"/>
    <col min="12294" max="12294" width="3.85546875" style="7" customWidth="1"/>
    <col min="12295" max="12295" width="26" style="7" customWidth="1"/>
    <col min="12296" max="12296" width="15" style="7" customWidth="1"/>
    <col min="12297" max="12297" width="2.5703125" style="7" customWidth="1"/>
    <col min="12298" max="12322" width="0" style="7" hidden="1" customWidth="1"/>
    <col min="12323" max="12323" width="23.140625" style="7" customWidth="1"/>
    <col min="12324" max="12324" width="11.28515625" style="7" customWidth="1"/>
    <col min="12325" max="12325" width="11.42578125" style="7" customWidth="1"/>
    <col min="12326" max="12326" width="11.85546875" style="7" customWidth="1"/>
    <col min="12327" max="12327" width="2.28515625" style="7" customWidth="1"/>
    <col min="12328" max="12544" width="9.140625" style="7"/>
    <col min="12545" max="12545" width="16.28515625" style="7" customWidth="1"/>
    <col min="12546" max="12546" width="2.28515625" style="7" customWidth="1"/>
    <col min="12547" max="12547" width="5" style="7" customWidth="1"/>
    <col min="12548" max="12549" width="9.140625" style="7"/>
    <col min="12550" max="12550" width="3.85546875" style="7" customWidth="1"/>
    <col min="12551" max="12551" width="26" style="7" customWidth="1"/>
    <col min="12552" max="12552" width="15" style="7" customWidth="1"/>
    <col min="12553" max="12553" width="2.5703125" style="7" customWidth="1"/>
    <col min="12554" max="12578" width="0" style="7" hidden="1" customWidth="1"/>
    <col min="12579" max="12579" width="23.140625" style="7" customWidth="1"/>
    <col min="12580" max="12580" width="11.28515625" style="7" customWidth="1"/>
    <col min="12581" max="12581" width="11.42578125" style="7" customWidth="1"/>
    <col min="12582" max="12582" width="11.85546875" style="7" customWidth="1"/>
    <col min="12583" max="12583" width="2.28515625" style="7" customWidth="1"/>
    <col min="12584" max="12800" width="9.140625" style="7"/>
    <col min="12801" max="12801" width="16.28515625" style="7" customWidth="1"/>
    <col min="12802" max="12802" width="2.28515625" style="7" customWidth="1"/>
    <col min="12803" max="12803" width="5" style="7" customWidth="1"/>
    <col min="12804" max="12805" width="9.140625" style="7"/>
    <col min="12806" max="12806" width="3.85546875" style="7" customWidth="1"/>
    <col min="12807" max="12807" width="26" style="7" customWidth="1"/>
    <col min="12808" max="12808" width="15" style="7" customWidth="1"/>
    <col min="12809" max="12809" width="2.5703125" style="7" customWidth="1"/>
    <col min="12810" max="12834" width="0" style="7" hidden="1" customWidth="1"/>
    <col min="12835" max="12835" width="23.140625" style="7" customWidth="1"/>
    <col min="12836" max="12836" width="11.28515625" style="7" customWidth="1"/>
    <col min="12837" max="12837" width="11.42578125" style="7" customWidth="1"/>
    <col min="12838" max="12838" width="11.85546875" style="7" customWidth="1"/>
    <col min="12839" max="12839" width="2.28515625" style="7" customWidth="1"/>
    <col min="12840" max="13056" width="9.140625" style="7"/>
    <col min="13057" max="13057" width="16.28515625" style="7" customWidth="1"/>
    <col min="13058" max="13058" width="2.28515625" style="7" customWidth="1"/>
    <col min="13059" max="13059" width="5" style="7" customWidth="1"/>
    <col min="13060" max="13061" width="9.140625" style="7"/>
    <col min="13062" max="13062" width="3.85546875" style="7" customWidth="1"/>
    <col min="13063" max="13063" width="26" style="7" customWidth="1"/>
    <col min="13064" max="13064" width="15" style="7" customWidth="1"/>
    <col min="13065" max="13065" width="2.5703125" style="7" customWidth="1"/>
    <col min="13066" max="13090" width="0" style="7" hidden="1" customWidth="1"/>
    <col min="13091" max="13091" width="23.140625" style="7" customWidth="1"/>
    <col min="13092" max="13092" width="11.28515625" style="7" customWidth="1"/>
    <col min="13093" max="13093" width="11.42578125" style="7" customWidth="1"/>
    <col min="13094" max="13094" width="11.85546875" style="7" customWidth="1"/>
    <col min="13095" max="13095" width="2.28515625" style="7" customWidth="1"/>
    <col min="13096" max="13312" width="9.140625" style="7"/>
    <col min="13313" max="13313" width="16.28515625" style="7" customWidth="1"/>
    <col min="13314" max="13314" width="2.28515625" style="7" customWidth="1"/>
    <col min="13315" max="13315" width="5" style="7" customWidth="1"/>
    <col min="13316" max="13317" width="9.140625" style="7"/>
    <col min="13318" max="13318" width="3.85546875" style="7" customWidth="1"/>
    <col min="13319" max="13319" width="26" style="7" customWidth="1"/>
    <col min="13320" max="13320" width="15" style="7" customWidth="1"/>
    <col min="13321" max="13321" width="2.5703125" style="7" customWidth="1"/>
    <col min="13322" max="13346" width="0" style="7" hidden="1" customWidth="1"/>
    <col min="13347" max="13347" width="23.140625" style="7" customWidth="1"/>
    <col min="13348" max="13348" width="11.28515625" style="7" customWidth="1"/>
    <col min="13349" max="13349" width="11.42578125" style="7" customWidth="1"/>
    <col min="13350" max="13350" width="11.85546875" style="7" customWidth="1"/>
    <col min="13351" max="13351" width="2.28515625" style="7" customWidth="1"/>
    <col min="13352" max="13568" width="9.140625" style="7"/>
    <col min="13569" max="13569" width="16.28515625" style="7" customWidth="1"/>
    <col min="13570" max="13570" width="2.28515625" style="7" customWidth="1"/>
    <col min="13571" max="13571" width="5" style="7" customWidth="1"/>
    <col min="13572" max="13573" width="9.140625" style="7"/>
    <col min="13574" max="13574" width="3.85546875" style="7" customWidth="1"/>
    <col min="13575" max="13575" width="26" style="7" customWidth="1"/>
    <col min="13576" max="13576" width="15" style="7" customWidth="1"/>
    <col min="13577" max="13577" width="2.5703125" style="7" customWidth="1"/>
    <col min="13578" max="13602" width="0" style="7" hidden="1" customWidth="1"/>
    <col min="13603" max="13603" width="23.140625" style="7" customWidth="1"/>
    <col min="13604" max="13604" width="11.28515625" style="7" customWidth="1"/>
    <col min="13605" max="13605" width="11.42578125" style="7" customWidth="1"/>
    <col min="13606" max="13606" width="11.85546875" style="7" customWidth="1"/>
    <col min="13607" max="13607" width="2.28515625" style="7" customWidth="1"/>
    <col min="13608" max="13824" width="9.140625" style="7"/>
    <col min="13825" max="13825" width="16.28515625" style="7" customWidth="1"/>
    <col min="13826" max="13826" width="2.28515625" style="7" customWidth="1"/>
    <col min="13827" max="13827" width="5" style="7" customWidth="1"/>
    <col min="13828" max="13829" width="9.140625" style="7"/>
    <col min="13830" max="13830" width="3.85546875" style="7" customWidth="1"/>
    <col min="13831" max="13831" width="26" style="7" customWidth="1"/>
    <col min="13832" max="13832" width="15" style="7" customWidth="1"/>
    <col min="13833" max="13833" width="2.5703125" style="7" customWidth="1"/>
    <col min="13834" max="13858" width="0" style="7" hidden="1" customWidth="1"/>
    <col min="13859" max="13859" width="23.140625" style="7" customWidth="1"/>
    <col min="13860" max="13860" width="11.28515625" style="7" customWidth="1"/>
    <col min="13861" max="13861" width="11.42578125" style="7" customWidth="1"/>
    <col min="13862" max="13862" width="11.85546875" style="7" customWidth="1"/>
    <col min="13863" max="13863" width="2.28515625" style="7" customWidth="1"/>
    <col min="13864" max="14080" width="9.140625" style="7"/>
    <col min="14081" max="14081" width="16.28515625" style="7" customWidth="1"/>
    <col min="14082" max="14082" width="2.28515625" style="7" customWidth="1"/>
    <col min="14083" max="14083" width="5" style="7" customWidth="1"/>
    <col min="14084" max="14085" width="9.140625" style="7"/>
    <col min="14086" max="14086" width="3.85546875" style="7" customWidth="1"/>
    <col min="14087" max="14087" width="26" style="7" customWidth="1"/>
    <col min="14088" max="14088" width="15" style="7" customWidth="1"/>
    <col min="14089" max="14089" width="2.5703125" style="7" customWidth="1"/>
    <col min="14090" max="14114" width="0" style="7" hidden="1" customWidth="1"/>
    <col min="14115" max="14115" width="23.140625" style="7" customWidth="1"/>
    <col min="14116" max="14116" width="11.28515625" style="7" customWidth="1"/>
    <col min="14117" max="14117" width="11.42578125" style="7" customWidth="1"/>
    <col min="14118" max="14118" width="11.85546875" style="7" customWidth="1"/>
    <col min="14119" max="14119" width="2.28515625" style="7" customWidth="1"/>
    <col min="14120" max="14336" width="9.140625" style="7"/>
    <col min="14337" max="14337" width="16.28515625" style="7" customWidth="1"/>
    <col min="14338" max="14338" width="2.28515625" style="7" customWidth="1"/>
    <col min="14339" max="14339" width="5" style="7" customWidth="1"/>
    <col min="14340" max="14341" width="9.140625" style="7"/>
    <col min="14342" max="14342" width="3.85546875" style="7" customWidth="1"/>
    <col min="14343" max="14343" width="26" style="7" customWidth="1"/>
    <col min="14344" max="14344" width="15" style="7" customWidth="1"/>
    <col min="14345" max="14345" width="2.5703125" style="7" customWidth="1"/>
    <col min="14346" max="14370" width="0" style="7" hidden="1" customWidth="1"/>
    <col min="14371" max="14371" width="23.140625" style="7" customWidth="1"/>
    <col min="14372" max="14372" width="11.28515625" style="7" customWidth="1"/>
    <col min="14373" max="14373" width="11.42578125" style="7" customWidth="1"/>
    <col min="14374" max="14374" width="11.85546875" style="7" customWidth="1"/>
    <col min="14375" max="14375" width="2.28515625" style="7" customWidth="1"/>
    <col min="14376" max="14592" width="9.140625" style="7"/>
    <col min="14593" max="14593" width="16.28515625" style="7" customWidth="1"/>
    <col min="14594" max="14594" width="2.28515625" style="7" customWidth="1"/>
    <col min="14595" max="14595" width="5" style="7" customWidth="1"/>
    <col min="14596" max="14597" width="9.140625" style="7"/>
    <col min="14598" max="14598" width="3.85546875" style="7" customWidth="1"/>
    <col min="14599" max="14599" width="26" style="7" customWidth="1"/>
    <col min="14600" max="14600" width="15" style="7" customWidth="1"/>
    <col min="14601" max="14601" width="2.5703125" style="7" customWidth="1"/>
    <col min="14602" max="14626" width="0" style="7" hidden="1" customWidth="1"/>
    <col min="14627" max="14627" width="23.140625" style="7" customWidth="1"/>
    <col min="14628" max="14628" width="11.28515625" style="7" customWidth="1"/>
    <col min="14629" max="14629" width="11.42578125" style="7" customWidth="1"/>
    <col min="14630" max="14630" width="11.85546875" style="7" customWidth="1"/>
    <col min="14631" max="14631" width="2.28515625" style="7" customWidth="1"/>
    <col min="14632" max="14848" width="9.140625" style="7"/>
    <col min="14849" max="14849" width="16.28515625" style="7" customWidth="1"/>
    <col min="14850" max="14850" width="2.28515625" style="7" customWidth="1"/>
    <col min="14851" max="14851" width="5" style="7" customWidth="1"/>
    <col min="14852" max="14853" width="9.140625" style="7"/>
    <col min="14854" max="14854" width="3.85546875" style="7" customWidth="1"/>
    <col min="14855" max="14855" width="26" style="7" customWidth="1"/>
    <col min="14856" max="14856" width="15" style="7" customWidth="1"/>
    <col min="14857" max="14857" width="2.5703125" style="7" customWidth="1"/>
    <col min="14858" max="14882" width="0" style="7" hidden="1" customWidth="1"/>
    <col min="14883" max="14883" width="23.140625" style="7" customWidth="1"/>
    <col min="14884" max="14884" width="11.28515625" style="7" customWidth="1"/>
    <col min="14885" max="14885" width="11.42578125" style="7" customWidth="1"/>
    <col min="14886" max="14886" width="11.85546875" style="7" customWidth="1"/>
    <col min="14887" max="14887" width="2.28515625" style="7" customWidth="1"/>
    <col min="14888" max="15104" width="9.140625" style="7"/>
    <col min="15105" max="15105" width="16.28515625" style="7" customWidth="1"/>
    <col min="15106" max="15106" width="2.28515625" style="7" customWidth="1"/>
    <col min="15107" max="15107" width="5" style="7" customWidth="1"/>
    <col min="15108" max="15109" width="9.140625" style="7"/>
    <col min="15110" max="15110" width="3.85546875" style="7" customWidth="1"/>
    <col min="15111" max="15111" width="26" style="7" customWidth="1"/>
    <col min="15112" max="15112" width="15" style="7" customWidth="1"/>
    <col min="15113" max="15113" width="2.5703125" style="7" customWidth="1"/>
    <col min="15114" max="15138" width="0" style="7" hidden="1" customWidth="1"/>
    <col min="15139" max="15139" width="23.140625" style="7" customWidth="1"/>
    <col min="15140" max="15140" width="11.28515625" style="7" customWidth="1"/>
    <col min="15141" max="15141" width="11.42578125" style="7" customWidth="1"/>
    <col min="15142" max="15142" width="11.85546875" style="7" customWidth="1"/>
    <col min="15143" max="15143" width="2.28515625" style="7" customWidth="1"/>
    <col min="15144" max="15360" width="9.140625" style="7"/>
    <col min="15361" max="15361" width="16.28515625" style="7" customWidth="1"/>
    <col min="15362" max="15362" width="2.28515625" style="7" customWidth="1"/>
    <col min="15363" max="15363" width="5" style="7" customWidth="1"/>
    <col min="15364" max="15365" width="9.140625" style="7"/>
    <col min="15366" max="15366" width="3.85546875" style="7" customWidth="1"/>
    <col min="15367" max="15367" width="26" style="7" customWidth="1"/>
    <col min="15368" max="15368" width="15" style="7" customWidth="1"/>
    <col min="15369" max="15369" width="2.5703125" style="7" customWidth="1"/>
    <col min="15370" max="15394" width="0" style="7" hidden="1" customWidth="1"/>
    <col min="15395" max="15395" width="23.140625" style="7" customWidth="1"/>
    <col min="15396" max="15396" width="11.28515625" style="7" customWidth="1"/>
    <col min="15397" max="15397" width="11.42578125" style="7" customWidth="1"/>
    <col min="15398" max="15398" width="11.85546875" style="7" customWidth="1"/>
    <col min="15399" max="15399" width="2.28515625" style="7" customWidth="1"/>
    <col min="15400" max="15616" width="9.140625" style="7"/>
    <col min="15617" max="15617" width="16.28515625" style="7" customWidth="1"/>
    <col min="15618" max="15618" width="2.28515625" style="7" customWidth="1"/>
    <col min="15619" max="15619" width="5" style="7" customWidth="1"/>
    <col min="15620" max="15621" width="9.140625" style="7"/>
    <col min="15622" max="15622" width="3.85546875" style="7" customWidth="1"/>
    <col min="15623" max="15623" width="26" style="7" customWidth="1"/>
    <col min="15624" max="15624" width="15" style="7" customWidth="1"/>
    <col min="15625" max="15625" width="2.5703125" style="7" customWidth="1"/>
    <col min="15626" max="15650" width="0" style="7" hidden="1" customWidth="1"/>
    <col min="15651" max="15651" width="23.140625" style="7" customWidth="1"/>
    <col min="15652" max="15652" width="11.28515625" style="7" customWidth="1"/>
    <col min="15653" max="15653" width="11.42578125" style="7" customWidth="1"/>
    <col min="15654" max="15654" width="11.85546875" style="7" customWidth="1"/>
    <col min="15655" max="15655" width="2.28515625" style="7" customWidth="1"/>
    <col min="15656" max="15872" width="9.140625" style="7"/>
    <col min="15873" max="15873" width="16.28515625" style="7" customWidth="1"/>
    <col min="15874" max="15874" width="2.28515625" style="7" customWidth="1"/>
    <col min="15875" max="15875" width="5" style="7" customWidth="1"/>
    <col min="15876" max="15877" width="9.140625" style="7"/>
    <col min="15878" max="15878" width="3.85546875" style="7" customWidth="1"/>
    <col min="15879" max="15879" width="26" style="7" customWidth="1"/>
    <col min="15880" max="15880" width="15" style="7" customWidth="1"/>
    <col min="15881" max="15881" width="2.5703125" style="7" customWidth="1"/>
    <col min="15882" max="15906" width="0" style="7" hidden="1" customWidth="1"/>
    <col min="15907" max="15907" width="23.140625" style="7" customWidth="1"/>
    <col min="15908" max="15908" width="11.28515625" style="7" customWidth="1"/>
    <col min="15909" max="15909" width="11.42578125" style="7" customWidth="1"/>
    <col min="15910" max="15910" width="11.85546875" style="7" customWidth="1"/>
    <col min="15911" max="15911" width="2.28515625" style="7" customWidth="1"/>
    <col min="15912" max="16128" width="9.140625" style="7"/>
    <col min="16129" max="16129" width="16.28515625" style="7" customWidth="1"/>
    <col min="16130" max="16130" width="2.28515625" style="7" customWidth="1"/>
    <col min="16131" max="16131" width="5" style="7" customWidth="1"/>
    <col min="16132" max="16133" width="9.140625" style="7"/>
    <col min="16134" max="16134" width="3.85546875" style="7" customWidth="1"/>
    <col min="16135" max="16135" width="26" style="7" customWidth="1"/>
    <col min="16136" max="16136" width="15" style="7" customWidth="1"/>
    <col min="16137" max="16137" width="2.5703125" style="7" customWidth="1"/>
    <col min="16138" max="16162" width="0" style="7" hidden="1" customWidth="1"/>
    <col min="16163" max="16163" width="23.140625" style="7" customWidth="1"/>
    <col min="16164" max="16164" width="11.28515625" style="7" customWidth="1"/>
    <col min="16165" max="16165" width="11.42578125" style="7" customWidth="1"/>
    <col min="16166" max="16166" width="11.85546875" style="7" customWidth="1"/>
    <col min="16167" max="16167" width="2.28515625" style="7" customWidth="1"/>
    <col min="16168" max="16384" width="9.140625" style="7"/>
  </cols>
  <sheetData>
    <row r="1" spans="1:38" ht="9" customHeight="1" x14ac:dyDescent="0.2">
      <c r="H1" s="8"/>
    </row>
    <row r="2" spans="1:38" x14ac:dyDescent="0.2">
      <c r="A2" s="9"/>
      <c r="B2" s="10"/>
      <c r="C2" s="11"/>
      <c r="D2" s="11"/>
      <c r="E2" s="11"/>
      <c r="F2" s="11"/>
      <c r="G2" s="12"/>
      <c r="H2" s="13"/>
      <c r="J2" s="246" t="s">
        <v>31</v>
      </c>
      <c r="K2" s="246"/>
      <c r="L2" s="246"/>
      <c r="M2" s="246"/>
      <c r="O2" s="246" t="s">
        <v>31</v>
      </c>
      <c r="P2" s="246"/>
      <c r="Q2" s="246"/>
      <c r="R2" s="246"/>
      <c r="T2" s="246" t="s">
        <v>31</v>
      </c>
      <c r="U2" s="246"/>
      <c r="V2" s="246"/>
      <c r="W2" s="246"/>
      <c r="Y2" s="246" t="s">
        <v>31</v>
      </c>
      <c r="Z2" s="246"/>
      <c r="AA2" s="246"/>
      <c r="AB2" s="246"/>
      <c r="AD2" s="246" t="s">
        <v>31</v>
      </c>
      <c r="AE2" s="246"/>
      <c r="AF2" s="246"/>
      <c r="AG2" s="246"/>
      <c r="AI2" s="246" t="s">
        <v>31</v>
      </c>
      <c r="AJ2" s="246"/>
      <c r="AK2" s="246"/>
      <c r="AL2" s="246"/>
    </row>
    <row r="3" spans="1:38" x14ac:dyDescent="0.2">
      <c r="A3" s="247" t="s">
        <v>32</v>
      </c>
      <c r="B3" s="248"/>
      <c r="C3" s="248"/>
      <c r="D3" s="248"/>
      <c r="E3" s="248"/>
      <c r="F3" s="248"/>
      <c r="G3" s="248"/>
      <c r="H3" s="249"/>
      <c r="J3" s="246"/>
      <c r="K3" s="246"/>
      <c r="L3" s="246"/>
      <c r="M3" s="246"/>
      <c r="O3" s="246"/>
      <c r="P3" s="246"/>
      <c r="Q3" s="246"/>
      <c r="R3" s="246"/>
      <c r="T3" s="246"/>
      <c r="U3" s="246"/>
      <c r="V3" s="246"/>
      <c r="W3" s="246"/>
      <c r="Y3" s="246"/>
      <c r="Z3" s="246"/>
      <c r="AA3" s="246"/>
      <c r="AB3" s="246"/>
      <c r="AD3" s="246"/>
      <c r="AE3" s="246"/>
      <c r="AF3" s="246"/>
      <c r="AG3" s="246"/>
      <c r="AI3" s="246"/>
      <c r="AJ3" s="246"/>
      <c r="AK3" s="246"/>
      <c r="AL3" s="246"/>
    </row>
    <row r="4" spans="1:38" x14ac:dyDescent="0.2">
      <c r="A4" s="250"/>
      <c r="B4" s="251"/>
      <c r="C4" s="251"/>
      <c r="D4" s="251"/>
      <c r="E4" s="251"/>
      <c r="F4" s="251"/>
      <c r="G4" s="251"/>
      <c r="H4" s="252"/>
      <c r="J4" s="246"/>
      <c r="K4" s="246"/>
      <c r="L4" s="246"/>
      <c r="M4" s="246"/>
      <c r="O4" s="246"/>
      <c r="P4" s="246"/>
      <c r="Q4" s="246"/>
      <c r="R4" s="246"/>
      <c r="T4" s="246"/>
      <c r="U4" s="246"/>
      <c r="V4" s="246"/>
      <c r="W4" s="246"/>
      <c r="Y4" s="246"/>
      <c r="Z4" s="246"/>
      <c r="AA4" s="246"/>
      <c r="AB4" s="246"/>
      <c r="AD4" s="246"/>
      <c r="AE4" s="246"/>
      <c r="AF4" s="246"/>
      <c r="AG4" s="246"/>
      <c r="AI4" s="246"/>
      <c r="AJ4" s="246"/>
      <c r="AK4" s="246"/>
      <c r="AL4" s="246"/>
    </row>
    <row r="5" spans="1:38" x14ac:dyDescent="0.2">
      <c r="A5" s="14"/>
      <c r="B5" s="15"/>
      <c r="C5" s="16"/>
      <c r="D5" s="15"/>
      <c r="E5" s="15"/>
      <c r="F5" s="15"/>
      <c r="G5" s="15"/>
      <c r="H5" s="17"/>
      <c r="J5" s="246"/>
      <c r="K5" s="246"/>
      <c r="L5" s="246"/>
      <c r="M5" s="246"/>
      <c r="O5" s="246"/>
      <c r="P5" s="246"/>
      <c r="Q5" s="246"/>
      <c r="R5" s="246"/>
      <c r="T5" s="246"/>
      <c r="U5" s="246"/>
      <c r="V5" s="246"/>
      <c r="W5" s="246"/>
      <c r="Y5" s="246"/>
      <c r="Z5" s="246"/>
      <c r="AA5" s="246"/>
      <c r="AB5" s="246"/>
      <c r="AD5" s="246"/>
      <c r="AE5" s="246"/>
      <c r="AF5" s="246"/>
      <c r="AG5" s="246"/>
      <c r="AI5" s="246"/>
      <c r="AJ5" s="246"/>
      <c r="AK5" s="246"/>
      <c r="AL5" s="246"/>
    </row>
    <row r="6" spans="1:38" ht="4.5" customHeight="1" thickBot="1" x14ac:dyDescent="0.25"/>
    <row r="7" spans="1:38" s="18" customFormat="1" ht="35.25" customHeight="1" thickBot="1" x14ac:dyDescent="0.3">
      <c r="A7" s="253" t="s">
        <v>96</v>
      </c>
      <c r="B7" s="254"/>
      <c r="C7" s="254"/>
      <c r="D7" s="254"/>
      <c r="E7" s="254"/>
      <c r="F7" s="254"/>
      <c r="G7" s="254"/>
      <c r="H7" s="254"/>
      <c r="J7" s="255" t="s">
        <v>33</v>
      </c>
      <c r="K7" s="256"/>
      <c r="L7" s="256"/>
      <c r="M7" s="257"/>
      <c r="O7" s="240" t="s">
        <v>34</v>
      </c>
      <c r="P7" s="241"/>
      <c r="Q7" s="241"/>
      <c r="R7" s="242"/>
      <c r="T7" s="240" t="s">
        <v>35</v>
      </c>
      <c r="U7" s="241"/>
      <c r="V7" s="241"/>
      <c r="W7" s="242"/>
      <c r="Y7" s="240" t="s">
        <v>36</v>
      </c>
      <c r="Z7" s="241"/>
      <c r="AA7" s="241"/>
      <c r="AB7" s="242"/>
      <c r="AD7" s="240" t="s">
        <v>37</v>
      </c>
      <c r="AE7" s="241"/>
      <c r="AF7" s="241"/>
      <c r="AG7" s="242"/>
      <c r="AI7" s="240" t="s">
        <v>38</v>
      </c>
      <c r="AJ7" s="241"/>
      <c r="AK7" s="241"/>
      <c r="AL7" s="242"/>
    </row>
    <row r="8" spans="1:38" ht="5.25" customHeight="1" x14ac:dyDescent="0.25">
      <c r="A8" s="19"/>
      <c r="B8" s="20"/>
      <c r="C8" s="21"/>
      <c r="D8" s="21"/>
      <c r="E8" s="22"/>
      <c r="F8" s="22"/>
      <c r="G8" s="22"/>
      <c r="H8" s="22"/>
    </row>
    <row r="9" spans="1:38" s="23" customFormat="1" ht="15" customHeight="1" x14ac:dyDescent="0.25">
      <c r="A9" s="215" t="s">
        <v>39</v>
      </c>
      <c r="B9" s="216"/>
      <c r="C9" s="216"/>
      <c r="D9" s="216"/>
      <c r="E9" s="216"/>
      <c r="F9" s="216"/>
      <c r="G9" s="216"/>
      <c r="H9" s="217"/>
      <c r="J9" s="24" t="s">
        <v>40</v>
      </c>
      <c r="K9" s="25" t="s">
        <v>41</v>
      </c>
      <c r="L9" s="24" t="s">
        <v>42</v>
      </c>
      <c r="M9" s="25" t="s">
        <v>43</v>
      </c>
      <c r="O9" s="24" t="s">
        <v>40</v>
      </c>
      <c r="P9" s="25" t="s">
        <v>41</v>
      </c>
      <c r="Q9" s="24" t="s">
        <v>42</v>
      </c>
      <c r="R9" s="25" t="s">
        <v>43</v>
      </c>
      <c r="T9" s="24" t="s">
        <v>40</v>
      </c>
      <c r="U9" s="25" t="s">
        <v>41</v>
      </c>
      <c r="V9" s="24" t="s">
        <v>42</v>
      </c>
      <c r="W9" s="25" t="s">
        <v>43</v>
      </c>
      <c r="Y9" s="24" t="s">
        <v>40</v>
      </c>
      <c r="Z9" s="25" t="s">
        <v>41</v>
      </c>
      <c r="AA9" s="24" t="s">
        <v>42</v>
      </c>
      <c r="AB9" s="25" t="s">
        <v>43</v>
      </c>
      <c r="AD9" s="24" t="s">
        <v>40</v>
      </c>
      <c r="AE9" s="25" t="s">
        <v>41</v>
      </c>
      <c r="AF9" s="24" t="s">
        <v>42</v>
      </c>
      <c r="AG9" s="25" t="s">
        <v>43</v>
      </c>
      <c r="AI9" s="24" t="s">
        <v>40</v>
      </c>
      <c r="AJ9" s="25" t="s">
        <v>41</v>
      </c>
      <c r="AK9" s="24" t="s">
        <v>42</v>
      </c>
      <c r="AL9" s="25" t="s">
        <v>43</v>
      </c>
    </row>
    <row r="10" spans="1:38" ht="15" customHeight="1" x14ac:dyDescent="0.2">
      <c r="A10" s="218" t="s">
        <v>44</v>
      </c>
      <c r="B10" s="219"/>
      <c r="C10" s="219"/>
      <c r="D10" s="219"/>
      <c r="E10" s="219"/>
      <c r="F10" s="219"/>
      <c r="G10" s="220"/>
      <c r="H10" s="26" t="s">
        <v>45</v>
      </c>
      <c r="K10" s="27" t="s">
        <v>46</v>
      </c>
      <c r="L10" s="27" t="s">
        <v>46</v>
      </c>
      <c r="M10" s="27" t="s">
        <v>46</v>
      </c>
      <c r="P10" s="27" t="s">
        <v>46</v>
      </c>
      <c r="Q10" s="27" t="s">
        <v>46</v>
      </c>
      <c r="R10" s="27" t="s">
        <v>46</v>
      </c>
      <c r="U10" s="27" t="s">
        <v>46</v>
      </c>
      <c r="V10" s="27" t="s">
        <v>46</v>
      </c>
      <c r="W10" s="27" t="s">
        <v>46</v>
      </c>
      <c r="Z10" s="27" t="s">
        <v>46</v>
      </c>
      <c r="AA10" s="27" t="s">
        <v>46</v>
      </c>
      <c r="AB10" s="27" t="s">
        <v>46</v>
      </c>
      <c r="AE10" s="27" t="s">
        <v>46</v>
      </c>
      <c r="AF10" s="27" t="s">
        <v>46</v>
      </c>
      <c r="AG10" s="27" t="s">
        <v>46</v>
      </c>
      <c r="AJ10" s="27" t="s">
        <v>46</v>
      </c>
      <c r="AK10" s="27" t="s">
        <v>46</v>
      </c>
      <c r="AL10" s="27" t="s">
        <v>46</v>
      </c>
    </row>
    <row r="11" spans="1:38" s="18" customFormat="1" ht="20.100000000000001" customHeight="1" x14ac:dyDescent="0.25">
      <c r="A11" s="28" t="s">
        <v>47</v>
      </c>
      <c r="B11" s="29"/>
      <c r="C11" s="29"/>
      <c r="D11" s="29"/>
      <c r="E11" s="29"/>
      <c r="F11" s="1"/>
      <c r="G11" s="30"/>
      <c r="H11" s="2">
        <v>1.5</v>
      </c>
      <c r="J11" s="31" t="s">
        <v>48</v>
      </c>
      <c r="K11" s="32">
        <v>3</v>
      </c>
      <c r="L11" s="33">
        <v>4</v>
      </c>
      <c r="M11" s="32">
        <v>5.5</v>
      </c>
      <c r="O11" s="31" t="s">
        <v>48</v>
      </c>
      <c r="P11" s="32">
        <v>3.8</v>
      </c>
      <c r="Q11" s="33">
        <v>4.01</v>
      </c>
      <c r="R11" s="32">
        <v>4.67</v>
      </c>
      <c r="T11" s="31" t="s">
        <v>48</v>
      </c>
      <c r="U11" s="32">
        <v>3.43</v>
      </c>
      <c r="V11" s="33">
        <v>4.93</v>
      </c>
      <c r="W11" s="32">
        <v>5.5</v>
      </c>
      <c r="Y11" s="31" t="s">
        <v>48</v>
      </c>
      <c r="Z11" s="32">
        <v>5.29</v>
      </c>
      <c r="AA11" s="33">
        <v>5.92</v>
      </c>
      <c r="AB11" s="32">
        <v>7.93</v>
      </c>
      <c r="AD11" s="31" t="s">
        <v>48</v>
      </c>
      <c r="AE11" s="32">
        <v>4</v>
      </c>
      <c r="AF11" s="33">
        <v>5.52</v>
      </c>
      <c r="AG11" s="32">
        <v>7.85</v>
      </c>
      <c r="AI11" s="31" t="s">
        <v>48</v>
      </c>
      <c r="AJ11" s="32">
        <v>1.5</v>
      </c>
      <c r="AK11" s="33">
        <v>3.45</v>
      </c>
      <c r="AL11" s="32">
        <v>4.49</v>
      </c>
    </row>
    <row r="12" spans="1:38" s="18" customFormat="1" ht="20.100000000000001" customHeight="1" x14ac:dyDescent="0.25">
      <c r="A12" s="28" t="s">
        <v>49</v>
      </c>
      <c r="B12" s="29"/>
      <c r="C12" s="29"/>
      <c r="D12" s="29"/>
      <c r="E12" s="29"/>
      <c r="F12" s="1"/>
      <c r="G12" s="30"/>
      <c r="H12" s="2">
        <v>0.3</v>
      </c>
      <c r="J12" s="31" t="s">
        <v>50</v>
      </c>
      <c r="K12" s="32">
        <v>0.8</v>
      </c>
      <c r="L12" s="33">
        <v>0.8</v>
      </c>
      <c r="M12" s="32">
        <v>1</v>
      </c>
      <c r="O12" s="31" t="s">
        <v>50</v>
      </c>
      <c r="P12" s="32">
        <v>0.32</v>
      </c>
      <c r="Q12" s="33">
        <v>0.4</v>
      </c>
      <c r="R12" s="32">
        <v>0.74</v>
      </c>
      <c r="T12" s="31" t="s">
        <v>50</v>
      </c>
      <c r="U12" s="32">
        <v>0.28000000000000003</v>
      </c>
      <c r="V12" s="33">
        <v>0.49</v>
      </c>
      <c r="W12" s="32">
        <v>1</v>
      </c>
      <c r="Y12" s="31" t="s">
        <v>50</v>
      </c>
      <c r="Z12" s="32">
        <v>0.25</v>
      </c>
      <c r="AA12" s="33">
        <v>0.51</v>
      </c>
      <c r="AB12" s="32">
        <v>0.56000000000000005</v>
      </c>
      <c r="AD12" s="31" t="s">
        <v>50</v>
      </c>
      <c r="AE12" s="32">
        <v>0.81</v>
      </c>
      <c r="AF12" s="33">
        <v>1.22</v>
      </c>
      <c r="AG12" s="32">
        <v>1.99</v>
      </c>
      <c r="AI12" s="31" t="s">
        <v>50</v>
      </c>
      <c r="AJ12" s="32">
        <v>0.3</v>
      </c>
      <c r="AK12" s="33">
        <v>0.48</v>
      </c>
      <c r="AL12" s="32">
        <v>0.82</v>
      </c>
    </row>
    <row r="13" spans="1:38" s="18" customFormat="1" ht="20.100000000000001" customHeight="1" x14ac:dyDescent="0.25">
      <c r="A13" s="28" t="s">
        <v>51</v>
      </c>
      <c r="B13" s="29"/>
      <c r="C13" s="29"/>
      <c r="D13" s="29"/>
      <c r="E13" s="29"/>
      <c r="F13" s="1"/>
      <c r="G13" s="30"/>
      <c r="H13" s="2">
        <v>0.56000000000000005</v>
      </c>
      <c r="J13" s="31" t="s">
        <v>52</v>
      </c>
      <c r="K13" s="32">
        <v>0.97</v>
      </c>
      <c r="L13" s="33">
        <v>1.27</v>
      </c>
      <c r="M13" s="32">
        <v>1.27</v>
      </c>
      <c r="O13" s="31" t="s">
        <v>52</v>
      </c>
      <c r="P13" s="32">
        <v>0.5</v>
      </c>
      <c r="Q13" s="33">
        <v>0.56000000000000005</v>
      </c>
      <c r="R13" s="32">
        <v>0.97</v>
      </c>
      <c r="T13" s="31" t="s">
        <v>52</v>
      </c>
      <c r="U13" s="32">
        <v>1</v>
      </c>
      <c r="V13" s="33">
        <v>1.39</v>
      </c>
      <c r="W13" s="32">
        <v>1.27</v>
      </c>
      <c r="Y13" s="31" t="s">
        <v>52</v>
      </c>
      <c r="Z13" s="32">
        <v>1</v>
      </c>
      <c r="AA13" s="33">
        <v>1.48</v>
      </c>
      <c r="AB13" s="32">
        <v>1.97</v>
      </c>
      <c r="AD13" s="31" t="s">
        <v>52</v>
      </c>
      <c r="AE13" s="32">
        <v>1.46</v>
      </c>
      <c r="AF13" s="33">
        <v>2.3199999999999998</v>
      </c>
      <c r="AG13" s="32">
        <v>3.16</v>
      </c>
      <c r="AI13" s="31" t="s">
        <v>52</v>
      </c>
      <c r="AJ13" s="32">
        <v>0.56000000000000005</v>
      </c>
      <c r="AK13" s="33">
        <v>0.85</v>
      </c>
      <c r="AL13" s="32">
        <v>0.89</v>
      </c>
    </row>
    <row r="14" spans="1:38" s="18" customFormat="1" ht="20.100000000000001" hidden="1" customHeight="1" x14ac:dyDescent="0.25">
      <c r="A14" s="28" t="s">
        <v>53</v>
      </c>
      <c r="B14" s="29"/>
      <c r="C14" s="29"/>
      <c r="D14" s="29"/>
      <c r="E14" s="29"/>
      <c r="F14" s="1"/>
      <c r="G14" s="30"/>
      <c r="H14" s="3">
        <v>0</v>
      </c>
      <c r="K14" s="34"/>
      <c r="L14" s="34"/>
      <c r="M14" s="34"/>
      <c r="P14" s="34"/>
      <c r="Q14" s="34"/>
      <c r="R14" s="34"/>
      <c r="U14" s="34"/>
      <c r="V14" s="34"/>
      <c r="W14" s="34"/>
      <c r="Z14" s="34"/>
      <c r="AA14" s="34"/>
      <c r="AB14" s="34"/>
      <c r="AE14" s="34"/>
      <c r="AF14" s="34"/>
      <c r="AG14" s="34"/>
      <c r="AJ14" s="34"/>
      <c r="AK14" s="34"/>
      <c r="AL14" s="34"/>
    </row>
    <row r="15" spans="1:38" s="18" customFormat="1" ht="30" customHeight="1" x14ac:dyDescent="0.25">
      <c r="A15" s="221" t="s">
        <v>54</v>
      </c>
      <c r="B15" s="222"/>
      <c r="C15" s="222"/>
      <c r="D15" s="222"/>
      <c r="E15" s="222"/>
      <c r="F15" s="222"/>
      <c r="G15" s="222"/>
      <c r="H15" s="4">
        <f>SUM(H11:H14)</f>
        <v>2.36</v>
      </c>
      <c r="K15" s="35" t="s">
        <v>55</v>
      </c>
      <c r="L15" s="4">
        <f>SUM(L11:L14)</f>
        <v>6.07</v>
      </c>
      <c r="M15" s="34"/>
      <c r="P15" s="35" t="s">
        <v>55</v>
      </c>
      <c r="Q15" s="4">
        <f>SUM(Q11:Q14)</f>
        <v>4.97</v>
      </c>
      <c r="R15" s="34"/>
      <c r="U15" s="35" t="s">
        <v>55</v>
      </c>
      <c r="V15" s="4">
        <f>SUM(V11:V14)</f>
        <v>6.81</v>
      </c>
      <c r="W15" s="34"/>
      <c r="Z15" s="35" t="s">
        <v>55</v>
      </c>
      <c r="AA15" s="4">
        <f>SUM(AA11:AA14)</f>
        <v>7.91</v>
      </c>
      <c r="AB15" s="34"/>
      <c r="AE15" s="35" t="s">
        <v>55</v>
      </c>
      <c r="AF15" s="4">
        <f>SUM(AF11:AF14)</f>
        <v>9.06</v>
      </c>
      <c r="AG15" s="34"/>
      <c r="AJ15" s="35" t="s">
        <v>55</v>
      </c>
      <c r="AK15" s="4">
        <f>SUM(AK11:AK14)</f>
        <v>4.78</v>
      </c>
      <c r="AL15" s="34"/>
    </row>
    <row r="16" spans="1:38" s="23" customFormat="1" ht="15" customHeight="1" x14ac:dyDescent="0.25">
      <c r="A16" s="215" t="s">
        <v>56</v>
      </c>
      <c r="B16" s="216"/>
      <c r="C16" s="216"/>
      <c r="D16" s="216"/>
      <c r="E16" s="216"/>
      <c r="F16" s="216"/>
      <c r="G16" s="216"/>
      <c r="H16" s="217"/>
      <c r="K16" s="36"/>
      <c r="L16" s="36"/>
      <c r="M16" s="36"/>
      <c r="P16" s="36"/>
      <c r="Q16" s="36"/>
      <c r="R16" s="36"/>
      <c r="U16" s="36"/>
      <c r="V16" s="36"/>
      <c r="W16" s="36"/>
      <c r="Z16" s="36"/>
      <c r="AA16" s="36"/>
      <c r="AB16" s="36"/>
      <c r="AE16" s="36"/>
      <c r="AF16" s="36"/>
      <c r="AG16" s="36"/>
      <c r="AJ16" s="36"/>
      <c r="AK16" s="36"/>
      <c r="AL16" s="36"/>
    </row>
    <row r="17" spans="1:38" s="18" customFormat="1" ht="15" customHeight="1" x14ac:dyDescent="0.2">
      <c r="A17" s="218" t="s">
        <v>44</v>
      </c>
      <c r="B17" s="219"/>
      <c r="C17" s="219"/>
      <c r="D17" s="219"/>
      <c r="E17" s="219"/>
      <c r="F17" s="219"/>
      <c r="G17" s="220"/>
      <c r="H17" s="26" t="s">
        <v>45</v>
      </c>
      <c r="K17" s="27" t="s">
        <v>46</v>
      </c>
      <c r="L17" s="27" t="s">
        <v>46</v>
      </c>
      <c r="M17" s="27" t="s">
        <v>46</v>
      </c>
      <c r="P17" s="27" t="s">
        <v>46</v>
      </c>
      <c r="Q17" s="27" t="s">
        <v>46</v>
      </c>
      <c r="R17" s="27" t="s">
        <v>46</v>
      </c>
      <c r="U17" s="27" t="s">
        <v>46</v>
      </c>
      <c r="V17" s="27" t="s">
        <v>46</v>
      </c>
      <c r="W17" s="27" t="s">
        <v>46</v>
      </c>
      <c r="Z17" s="27" t="s">
        <v>46</v>
      </c>
      <c r="AA17" s="27" t="s">
        <v>46</v>
      </c>
      <c r="AB17" s="27" t="s">
        <v>46</v>
      </c>
      <c r="AE17" s="27" t="s">
        <v>46</v>
      </c>
      <c r="AF17" s="27" t="s">
        <v>46</v>
      </c>
      <c r="AG17" s="27" t="s">
        <v>46</v>
      </c>
      <c r="AJ17" s="27" t="s">
        <v>46</v>
      </c>
      <c r="AK17" s="27" t="s">
        <v>46</v>
      </c>
      <c r="AL17" s="27" t="s">
        <v>46</v>
      </c>
    </row>
    <row r="18" spans="1:38" s="18" customFormat="1" ht="20.100000000000001" customHeight="1" x14ac:dyDescent="0.25">
      <c r="A18" s="37" t="s">
        <v>57</v>
      </c>
      <c r="B18" s="38"/>
      <c r="C18" s="38"/>
      <c r="D18" s="38"/>
      <c r="E18" s="39"/>
      <c r="F18" s="5"/>
      <c r="G18" s="40"/>
      <c r="H18" s="2">
        <v>0.85</v>
      </c>
      <c r="J18" s="31" t="s">
        <v>58</v>
      </c>
      <c r="K18" s="32">
        <v>0.59</v>
      </c>
      <c r="L18" s="33">
        <v>1.23</v>
      </c>
      <c r="M18" s="32">
        <v>1.39</v>
      </c>
      <c r="O18" s="31" t="s">
        <v>58</v>
      </c>
      <c r="P18" s="32">
        <v>1.02</v>
      </c>
      <c r="Q18" s="33">
        <v>1.1100000000000001</v>
      </c>
      <c r="R18" s="32">
        <v>1.21</v>
      </c>
      <c r="T18" s="31" t="s">
        <v>58</v>
      </c>
      <c r="U18" s="32">
        <v>0.94</v>
      </c>
      <c r="V18" s="33">
        <v>0.99</v>
      </c>
      <c r="W18" s="32">
        <v>1.39</v>
      </c>
      <c r="Y18" s="31" t="s">
        <v>58</v>
      </c>
      <c r="Z18" s="32">
        <v>1.01</v>
      </c>
      <c r="AA18" s="33">
        <v>1.07</v>
      </c>
      <c r="AB18" s="32">
        <v>1.1100000000000001</v>
      </c>
      <c r="AD18" s="31" t="s">
        <v>58</v>
      </c>
      <c r="AE18" s="32">
        <v>0.94</v>
      </c>
      <c r="AF18" s="33">
        <v>1.02</v>
      </c>
      <c r="AG18" s="32">
        <v>1.33</v>
      </c>
      <c r="AI18" s="31" t="s">
        <v>58</v>
      </c>
      <c r="AJ18" s="32">
        <v>0.85</v>
      </c>
      <c r="AK18" s="33">
        <v>0.85</v>
      </c>
      <c r="AL18" s="32">
        <v>1.1100000000000001</v>
      </c>
    </row>
    <row r="19" spans="1:38" s="18" customFormat="1" ht="30" customHeight="1" x14ac:dyDescent="0.25">
      <c r="A19" s="221" t="s">
        <v>59</v>
      </c>
      <c r="B19" s="222"/>
      <c r="C19" s="222"/>
      <c r="D19" s="222"/>
      <c r="E19" s="222"/>
      <c r="F19" s="222"/>
      <c r="G19" s="222"/>
      <c r="H19" s="4">
        <f>SUM(H18:H18)</f>
        <v>0.85</v>
      </c>
      <c r="K19" s="35" t="s">
        <v>60</v>
      </c>
      <c r="L19" s="4">
        <f>SUM(L18:L18)</f>
        <v>1.23</v>
      </c>
      <c r="M19" s="34"/>
      <c r="P19" s="35" t="s">
        <v>60</v>
      </c>
      <c r="Q19" s="4">
        <f>SUM(Q18:Q18)</f>
        <v>1.1100000000000001</v>
      </c>
      <c r="R19" s="34"/>
      <c r="U19" s="35" t="s">
        <v>60</v>
      </c>
      <c r="V19" s="4">
        <f>SUM(V18:V18)</f>
        <v>0.99</v>
      </c>
      <c r="W19" s="34"/>
      <c r="Z19" s="35" t="s">
        <v>60</v>
      </c>
      <c r="AA19" s="4">
        <f>SUM(AA18:AA18)</f>
        <v>1.07</v>
      </c>
      <c r="AB19" s="34"/>
      <c r="AE19" s="35" t="s">
        <v>60</v>
      </c>
      <c r="AF19" s="4">
        <f>SUM(AF18:AF18)</f>
        <v>1.02</v>
      </c>
      <c r="AG19" s="34"/>
      <c r="AJ19" s="35" t="s">
        <v>60</v>
      </c>
      <c r="AK19" s="4">
        <f>SUM(AK18:AK18)</f>
        <v>0.85</v>
      </c>
      <c r="AL19" s="34"/>
    </row>
    <row r="20" spans="1:38" s="23" customFormat="1" ht="15" customHeight="1" x14ac:dyDescent="0.25">
      <c r="A20" s="215" t="s">
        <v>61</v>
      </c>
      <c r="B20" s="216"/>
      <c r="C20" s="216"/>
      <c r="D20" s="216"/>
      <c r="E20" s="216"/>
      <c r="F20" s="216"/>
      <c r="G20" s="216"/>
      <c r="H20" s="217"/>
      <c r="K20" s="36"/>
      <c r="L20" s="36"/>
      <c r="M20" s="36"/>
      <c r="P20" s="36"/>
      <c r="Q20" s="36"/>
      <c r="R20" s="36"/>
      <c r="U20" s="36"/>
      <c r="V20" s="36"/>
      <c r="W20" s="36"/>
      <c r="Z20" s="36"/>
      <c r="AA20" s="36"/>
      <c r="AB20" s="36"/>
      <c r="AE20" s="36"/>
      <c r="AF20" s="36"/>
      <c r="AG20" s="36"/>
      <c r="AJ20" s="36"/>
      <c r="AK20" s="36"/>
      <c r="AL20" s="36"/>
    </row>
    <row r="21" spans="1:38" s="18" customFormat="1" ht="15" customHeight="1" x14ac:dyDescent="0.2">
      <c r="A21" s="218" t="s">
        <v>44</v>
      </c>
      <c r="B21" s="219"/>
      <c r="C21" s="219"/>
      <c r="D21" s="219"/>
      <c r="E21" s="219"/>
      <c r="F21" s="219"/>
      <c r="G21" s="220"/>
      <c r="H21" s="26" t="s">
        <v>45</v>
      </c>
      <c r="K21" s="27" t="s">
        <v>46</v>
      </c>
      <c r="L21" s="27" t="s">
        <v>46</v>
      </c>
      <c r="M21" s="27" t="s">
        <v>46</v>
      </c>
      <c r="P21" s="27" t="s">
        <v>46</v>
      </c>
      <c r="Q21" s="27" t="s">
        <v>46</v>
      </c>
      <c r="R21" s="27" t="s">
        <v>46</v>
      </c>
      <c r="U21" s="27" t="s">
        <v>46</v>
      </c>
      <c r="V21" s="27" t="s">
        <v>46</v>
      </c>
      <c r="W21" s="27" t="s">
        <v>46</v>
      </c>
      <c r="Z21" s="27" t="s">
        <v>46</v>
      </c>
      <c r="AA21" s="27" t="s">
        <v>46</v>
      </c>
      <c r="AB21" s="27" t="s">
        <v>46</v>
      </c>
      <c r="AE21" s="27" t="s">
        <v>46</v>
      </c>
      <c r="AF21" s="27" t="s">
        <v>46</v>
      </c>
      <c r="AG21" s="27" t="s">
        <v>46</v>
      </c>
      <c r="AJ21" s="27" t="s">
        <v>46</v>
      </c>
      <c r="AK21" s="27" t="s">
        <v>46</v>
      </c>
      <c r="AL21" s="27" t="s">
        <v>46</v>
      </c>
    </row>
    <row r="22" spans="1:38" s="18" customFormat="1" ht="20.100000000000001" customHeight="1" x14ac:dyDescent="0.25">
      <c r="A22" s="243" t="s">
        <v>62</v>
      </c>
      <c r="B22" s="244"/>
      <c r="C22" s="244"/>
      <c r="D22" s="244"/>
      <c r="E22" s="244"/>
      <c r="F22" s="244"/>
      <c r="G22" s="245"/>
      <c r="H22" s="2">
        <v>3.5</v>
      </c>
      <c r="J22" s="31" t="s">
        <v>63</v>
      </c>
      <c r="K22" s="32">
        <v>6.16</v>
      </c>
      <c r="L22" s="33">
        <v>7.4</v>
      </c>
      <c r="M22" s="32">
        <v>8.9600000000000009</v>
      </c>
      <c r="O22" s="31" t="s">
        <v>63</v>
      </c>
      <c r="P22" s="32">
        <v>6.64</v>
      </c>
      <c r="Q22" s="33">
        <v>7.3</v>
      </c>
      <c r="R22" s="32">
        <v>8.69</v>
      </c>
      <c r="T22" s="31" t="s">
        <v>63</v>
      </c>
      <c r="U22" s="32">
        <v>6.74</v>
      </c>
      <c r="V22" s="33">
        <v>8.0399999999999991</v>
      </c>
      <c r="W22" s="32">
        <v>8.9600000000000009</v>
      </c>
      <c r="Y22" s="31" t="s">
        <v>63</v>
      </c>
      <c r="Z22" s="32">
        <v>8</v>
      </c>
      <c r="AA22" s="33">
        <v>8.31</v>
      </c>
      <c r="AB22" s="32">
        <v>9.51</v>
      </c>
      <c r="AD22" s="31" t="s">
        <v>63</v>
      </c>
      <c r="AE22" s="32">
        <v>7.14</v>
      </c>
      <c r="AF22" s="33">
        <v>8.4</v>
      </c>
      <c r="AG22" s="32">
        <v>10.43</v>
      </c>
      <c r="AI22" s="31" t="s">
        <v>63</v>
      </c>
      <c r="AJ22" s="32">
        <v>3.5</v>
      </c>
      <c r="AK22" s="33">
        <v>5.1100000000000003</v>
      </c>
      <c r="AL22" s="32">
        <v>6.22</v>
      </c>
    </row>
    <row r="23" spans="1:38" s="18" customFormat="1" ht="30" customHeight="1" x14ac:dyDescent="0.25">
      <c r="A23" s="221" t="s">
        <v>64</v>
      </c>
      <c r="B23" s="222"/>
      <c r="C23" s="222"/>
      <c r="D23" s="222"/>
      <c r="E23" s="222"/>
      <c r="F23" s="222"/>
      <c r="G23" s="222"/>
      <c r="H23" s="4">
        <f>SUM(H22:H22)</f>
        <v>3.5</v>
      </c>
      <c r="K23" s="35" t="s">
        <v>65</v>
      </c>
      <c r="L23" s="4">
        <f>SUM(L22:L22)</f>
        <v>7.4</v>
      </c>
      <c r="M23" s="34"/>
      <c r="P23" s="35" t="s">
        <v>65</v>
      </c>
      <c r="Q23" s="4">
        <f>SUM(Q22:Q22)</f>
        <v>7.3</v>
      </c>
      <c r="R23" s="34"/>
      <c r="U23" s="35" t="s">
        <v>65</v>
      </c>
      <c r="V23" s="4">
        <f>SUM(V22:V22)</f>
        <v>8.0399999999999991</v>
      </c>
      <c r="W23" s="34"/>
      <c r="Z23" s="35" t="s">
        <v>65</v>
      </c>
      <c r="AA23" s="4">
        <f>SUM(AA22:AA22)</f>
        <v>8.31</v>
      </c>
      <c r="AB23" s="34"/>
      <c r="AE23" s="35" t="s">
        <v>65</v>
      </c>
      <c r="AF23" s="4">
        <f>SUM(AF22:AF22)</f>
        <v>8.4</v>
      </c>
      <c r="AG23" s="34"/>
      <c r="AJ23" s="35" t="s">
        <v>65</v>
      </c>
      <c r="AK23" s="4">
        <f>SUM(AK22:AK22)</f>
        <v>5.1100000000000003</v>
      </c>
      <c r="AL23" s="34"/>
    </row>
    <row r="24" spans="1:38" s="23" customFormat="1" ht="15" customHeight="1" x14ac:dyDescent="0.25">
      <c r="A24" s="215" t="s">
        <v>66</v>
      </c>
      <c r="B24" s="216"/>
      <c r="C24" s="216"/>
      <c r="D24" s="216"/>
      <c r="E24" s="216"/>
      <c r="F24" s="216"/>
      <c r="G24" s="216"/>
      <c r="H24" s="217"/>
      <c r="K24" s="36"/>
      <c r="L24" s="36"/>
      <c r="M24" s="36"/>
      <c r="P24" s="36"/>
      <c r="Q24" s="36"/>
      <c r="R24" s="36"/>
      <c r="U24" s="36"/>
      <c r="V24" s="36"/>
      <c r="W24" s="36"/>
      <c r="Z24" s="36"/>
      <c r="AA24" s="36"/>
      <c r="AB24" s="36"/>
      <c r="AE24" s="36"/>
      <c r="AF24" s="36"/>
      <c r="AG24" s="36"/>
      <c r="AJ24" s="36"/>
      <c r="AK24" s="36"/>
      <c r="AL24" s="36"/>
    </row>
    <row r="25" spans="1:38" s="18" customFormat="1" ht="15" customHeight="1" x14ac:dyDescent="0.2">
      <c r="A25" s="218" t="s">
        <v>44</v>
      </c>
      <c r="B25" s="219"/>
      <c r="C25" s="219"/>
      <c r="D25" s="219"/>
      <c r="E25" s="219"/>
      <c r="F25" s="219"/>
      <c r="G25" s="220"/>
      <c r="H25" s="26" t="s">
        <v>45</v>
      </c>
      <c r="K25" s="27" t="s">
        <v>46</v>
      </c>
      <c r="L25" s="27" t="s">
        <v>46</v>
      </c>
      <c r="M25" s="27" t="s">
        <v>46</v>
      </c>
      <c r="P25" s="27" t="s">
        <v>46</v>
      </c>
      <c r="Q25" s="27" t="s">
        <v>46</v>
      </c>
      <c r="R25" s="27" t="s">
        <v>46</v>
      </c>
      <c r="U25" s="27" t="s">
        <v>46</v>
      </c>
      <c r="V25" s="27" t="s">
        <v>46</v>
      </c>
      <c r="W25" s="27" t="s">
        <v>46</v>
      </c>
      <c r="Z25" s="27" t="s">
        <v>46</v>
      </c>
      <c r="AA25" s="27" t="s">
        <v>46</v>
      </c>
      <c r="AB25" s="27" t="s">
        <v>46</v>
      </c>
      <c r="AE25" s="27" t="s">
        <v>46</v>
      </c>
      <c r="AF25" s="27" t="s">
        <v>46</v>
      </c>
      <c r="AG25" s="27" t="s">
        <v>46</v>
      </c>
      <c r="AJ25" s="27" t="s">
        <v>46</v>
      </c>
      <c r="AK25" s="27" t="s">
        <v>46</v>
      </c>
      <c r="AL25" s="27" t="s">
        <v>46</v>
      </c>
    </row>
    <row r="26" spans="1:38" s="18" customFormat="1" ht="20.100000000000001" customHeight="1" x14ac:dyDescent="0.25">
      <c r="A26" s="28" t="s">
        <v>67</v>
      </c>
      <c r="B26" s="29"/>
      <c r="C26" s="29"/>
      <c r="D26" s="29"/>
      <c r="E26" s="29"/>
      <c r="F26" s="1"/>
      <c r="G26" s="41"/>
      <c r="H26" s="6">
        <v>5</v>
      </c>
      <c r="J26" s="31" t="s">
        <v>68</v>
      </c>
      <c r="K26" s="32">
        <v>2</v>
      </c>
      <c r="L26" s="42"/>
      <c r="M26" s="32">
        <v>5</v>
      </c>
      <c r="O26" s="31" t="s">
        <v>68</v>
      </c>
      <c r="P26" s="32">
        <v>2</v>
      </c>
      <c r="Q26" s="42"/>
      <c r="R26" s="32">
        <v>5</v>
      </c>
      <c r="T26" s="31" t="s">
        <v>68</v>
      </c>
      <c r="U26" s="32">
        <v>2</v>
      </c>
      <c r="V26" s="42"/>
      <c r="W26" s="32">
        <v>5</v>
      </c>
      <c r="Y26" s="31" t="s">
        <v>68</v>
      </c>
      <c r="Z26" s="32">
        <v>2</v>
      </c>
      <c r="AA26" s="42"/>
      <c r="AB26" s="32">
        <v>5</v>
      </c>
      <c r="AD26" s="31" t="s">
        <v>68</v>
      </c>
      <c r="AE26" s="32">
        <v>2</v>
      </c>
      <c r="AF26" s="42"/>
      <c r="AG26" s="32">
        <v>5</v>
      </c>
      <c r="AI26" s="31" t="s">
        <v>68</v>
      </c>
      <c r="AJ26" s="32">
        <v>2</v>
      </c>
      <c r="AK26" s="42"/>
      <c r="AL26" s="32">
        <v>5</v>
      </c>
    </row>
    <row r="27" spans="1:38" s="18" customFormat="1" ht="20.100000000000001" customHeight="1" x14ac:dyDescent="0.25">
      <c r="A27" s="28" t="s">
        <v>69</v>
      </c>
      <c r="B27" s="29"/>
      <c r="C27" s="29"/>
      <c r="D27" s="29"/>
      <c r="E27" s="29"/>
      <c r="F27" s="1"/>
      <c r="G27" s="41"/>
      <c r="H27" s="2">
        <v>3</v>
      </c>
      <c r="J27" s="31" t="s">
        <v>70</v>
      </c>
      <c r="K27" s="32">
        <v>3</v>
      </c>
      <c r="L27" s="43">
        <v>3</v>
      </c>
      <c r="M27" s="32">
        <v>3</v>
      </c>
      <c r="O27" s="31" t="s">
        <v>70</v>
      </c>
      <c r="P27" s="32">
        <v>3</v>
      </c>
      <c r="Q27" s="43">
        <v>3</v>
      </c>
      <c r="R27" s="32">
        <v>3</v>
      </c>
      <c r="T27" s="31" t="s">
        <v>70</v>
      </c>
      <c r="U27" s="32">
        <v>3</v>
      </c>
      <c r="V27" s="43">
        <v>3</v>
      </c>
      <c r="W27" s="32">
        <v>3</v>
      </c>
      <c r="Y27" s="31" t="s">
        <v>70</v>
      </c>
      <c r="Z27" s="32">
        <v>3</v>
      </c>
      <c r="AA27" s="43">
        <v>3</v>
      </c>
      <c r="AB27" s="32">
        <v>3</v>
      </c>
      <c r="AD27" s="31" t="s">
        <v>70</v>
      </c>
      <c r="AE27" s="32">
        <v>3</v>
      </c>
      <c r="AF27" s="43">
        <v>3</v>
      </c>
      <c r="AG27" s="32">
        <v>3</v>
      </c>
      <c r="AI27" s="31" t="s">
        <v>70</v>
      </c>
      <c r="AJ27" s="32">
        <v>3</v>
      </c>
      <c r="AK27" s="43">
        <v>3</v>
      </c>
      <c r="AL27" s="32">
        <v>3</v>
      </c>
    </row>
    <row r="28" spans="1:38" s="18" customFormat="1" ht="20.100000000000001" customHeight="1" x14ac:dyDescent="0.25">
      <c r="A28" s="28" t="s">
        <v>71</v>
      </c>
      <c r="B28" s="29"/>
      <c r="C28" s="29"/>
      <c r="D28" s="29"/>
      <c r="E28" s="29"/>
      <c r="F28" s="1"/>
      <c r="G28" s="41"/>
      <c r="H28" s="2">
        <v>0.65</v>
      </c>
      <c r="J28" s="31" t="s">
        <v>72</v>
      </c>
      <c r="K28" s="32">
        <v>0.65</v>
      </c>
      <c r="L28" s="43">
        <v>0.65</v>
      </c>
      <c r="M28" s="32">
        <v>0.65</v>
      </c>
      <c r="O28" s="31" t="s">
        <v>72</v>
      </c>
      <c r="P28" s="32">
        <v>0.65</v>
      </c>
      <c r="Q28" s="43">
        <v>0.65</v>
      </c>
      <c r="R28" s="32">
        <v>0.65</v>
      </c>
      <c r="T28" s="31" t="s">
        <v>72</v>
      </c>
      <c r="U28" s="32">
        <v>0.65</v>
      </c>
      <c r="V28" s="43">
        <v>0.65</v>
      </c>
      <c r="W28" s="32">
        <v>0.65</v>
      </c>
      <c r="Y28" s="31" t="s">
        <v>72</v>
      </c>
      <c r="Z28" s="32">
        <v>0.65</v>
      </c>
      <c r="AA28" s="43">
        <v>0.65</v>
      </c>
      <c r="AB28" s="32">
        <v>0.65</v>
      </c>
      <c r="AD28" s="31" t="s">
        <v>72</v>
      </c>
      <c r="AE28" s="32">
        <v>0.65</v>
      </c>
      <c r="AF28" s="43">
        <v>0.65</v>
      </c>
      <c r="AG28" s="32">
        <v>0.65</v>
      </c>
      <c r="AI28" s="31" t="s">
        <v>72</v>
      </c>
      <c r="AJ28" s="32">
        <v>0.65</v>
      </c>
      <c r="AK28" s="43">
        <v>0.65</v>
      </c>
      <c r="AL28" s="32">
        <v>0.65</v>
      </c>
    </row>
    <row r="29" spans="1:38" s="18" customFormat="1" ht="27" customHeight="1" x14ac:dyDescent="0.25">
      <c r="A29" s="28" t="s">
        <v>73</v>
      </c>
      <c r="B29" s="29"/>
      <c r="C29" s="29"/>
      <c r="D29" s="29"/>
      <c r="E29" s="29"/>
      <c r="F29" s="1"/>
      <c r="G29" s="41"/>
      <c r="H29" s="2">
        <v>0</v>
      </c>
      <c r="J29" s="44" t="s">
        <v>74</v>
      </c>
      <c r="K29" s="32">
        <v>2</v>
      </c>
      <c r="L29" s="43">
        <v>2</v>
      </c>
      <c r="M29" s="32">
        <v>2</v>
      </c>
      <c r="O29" s="44" t="s">
        <v>74</v>
      </c>
      <c r="P29" s="32">
        <v>2</v>
      </c>
      <c r="Q29" s="43">
        <v>2</v>
      </c>
      <c r="R29" s="32">
        <v>2</v>
      </c>
      <c r="T29" s="44" t="s">
        <v>74</v>
      </c>
      <c r="U29" s="32">
        <v>2</v>
      </c>
      <c r="V29" s="43">
        <v>2</v>
      </c>
      <c r="W29" s="32">
        <v>2</v>
      </c>
      <c r="Y29" s="44" t="s">
        <v>74</v>
      </c>
      <c r="Z29" s="32">
        <v>2</v>
      </c>
      <c r="AA29" s="43">
        <v>2</v>
      </c>
      <c r="AB29" s="32">
        <v>2</v>
      </c>
      <c r="AD29" s="44" t="s">
        <v>74</v>
      </c>
      <c r="AE29" s="32">
        <v>2</v>
      </c>
      <c r="AF29" s="43">
        <v>2</v>
      </c>
      <c r="AG29" s="32">
        <v>2</v>
      </c>
      <c r="AI29" s="44" t="s">
        <v>74</v>
      </c>
      <c r="AJ29" s="32">
        <v>2</v>
      </c>
      <c r="AK29" s="43">
        <v>2</v>
      </c>
      <c r="AL29" s="32">
        <v>2</v>
      </c>
    </row>
    <row r="30" spans="1:38" s="18" customFormat="1" ht="30" customHeight="1" x14ac:dyDescent="0.25">
      <c r="A30" s="221" t="s">
        <v>75</v>
      </c>
      <c r="B30" s="222"/>
      <c r="C30" s="222"/>
      <c r="D30" s="222"/>
      <c r="E30" s="222"/>
      <c r="F30" s="222"/>
      <c r="G30" s="223"/>
      <c r="H30" s="4">
        <f>SUM(H26:H29)</f>
        <v>8.65</v>
      </c>
      <c r="K30" s="35" t="s">
        <v>76</v>
      </c>
      <c r="L30" s="4">
        <f>SUM(L26:L29)</f>
        <v>5.65</v>
      </c>
      <c r="P30" s="35" t="s">
        <v>76</v>
      </c>
      <c r="Q30" s="4">
        <f>SUM(Q26:Q29)</f>
        <v>5.65</v>
      </c>
      <c r="U30" s="35" t="s">
        <v>76</v>
      </c>
      <c r="V30" s="4">
        <f>SUM(V26:V29)</f>
        <v>5.65</v>
      </c>
      <c r="Z30" s="35" t="s">
        <v>76</v>
      </c>
      <c r="AA30" s="4">
        <f>SUM(AA26:AA29)</f>
        <v>5.65</v>
      </c>
      <c r="AE30" s="35" t="s">
        <v>76</v>
      </c>
      <c r="AF30" s="4">
        <f>SUM(AF26:AF29)</f>
        <v>5.65</v>
      </c>
      <c r="AJ30" s="35" t="s">
        <v>76</v>
      </c>
      <c r="AK30" s="4">
        <f>SUM(AK26:AK29)</f>
        <v>5.65</v>
      </c>
    </row>
    <row r="31" spans="1:38" x14ac:dyDescent="0.2">
      <c r="A31" s="45"/>
      <c r="B31" s="46"/>
      <c r="C31" s="47"/>
      <c r="D31" s="48"/>
      <c r="E31" s="48"/>
      <c r="F31" s="48"/>
      <c r="G31" s="48"/>
      <c r="H31" s="49"/>
    </row>
    <row r="32" spans="1:38" x14ac:dyDescent="0.2">
      <c r="A32" s="224" t="s">
        <v>77</v>
      </c>
      <c r="B32" s="224"/>
      <c r="C32" s="224"/>
      <c r="D32" s="224"/>
      <c r="E32" s="224"/>
      <c r="F32" s="224"/>
      <c r="G32" s="224"/>
      <c r="H32" s="224"/>
    </row>
    <row r="33" spans="1:38" ht="13.5" thickBot="1" x14ac:dyDescent="0.25">
      <c r="A33" s="50"/>
      <c r="B33" s="50"/>
      <c r="C33" s="50"/>
      <c r="D33" s="50"/>
      <c r="E33" s="50"/>
      <c r="F33" s="50"/>
      <c r="G33" s="50"/>
      <c r="H33" s="50"/>
    </row>
    <row r="34" spans="1:38" ht="24.75" customHeight="1" thickBot="1" x14ac:dyDescent="0.25">
      <c r="A34" s="225" t="s">
        <v>78</v>
      </c>
      <c r="B34" s="228" t="s">
        <v>79</v>
      </c>
      <c r="C34" s="228"/>
      <c r="D34" s="228"/>
      <c r="E34" s="228"/>
      <c r="F34" s="228"/>
      <c r="G34" s="229" t="s">
        <v>80</v>
      </c>
      <c r="H34" s="232" t="s">
        <v>81</v>
      </c>
    </row>
    <row r="35" spans="1:38" ht="11.25" customHeight="1" x14ac:dyDescent="0.2">
      <c r="A35" s="226"/>
      <c r="B35" s="235"/>
      <c r="C35" s="237" t="s">
        <v>82</v>
      </c>
      <c r="D35" s="238"/>
      <c r="E35" s="238"/>
      <c r="F35" s="238"/>
      <c r="G35" s="230"/>
      <c r="H35" s="233"/>
    </row>
    <row r="36" spans="1:38" ht="13.5" thickBot="1" x14ac:dyDescent="0.25">
      <c r="A36" s="227"/>
      <c r="B36" s="236"/>
      <c r="C36" s="239"/>
      <c r="D36" s="239"/>
      <c r="E36" s="239"/>
      <c r="F36" s="239"/>
      <c r="G36" s="231"/>
      <c r="H36" s="234"/>
      <c r="K36" s="25" t="s">
        <v>41</v>
      </c>
      <c r="L36" s="24" t="s">
        <v>42</v>
      </c>
      <c r="M36" s="25" t="s">
        <v>43</v>
      </c>
      <c r="P36" s="25" t="s">
        <v>41</v>
      </c>
      <c r="Q36" s="24" t="s">
        <v>42</v>
      </c>
      <c r="R36" s="25" t="s">
        <v>43</v>
      </c>
      <c r="U36" s="25" t="s">
        <v>41</v>
      </c>
      <c r="V36" s="24" t="s">
        <v>42</v>
      </c>
      <c r="W36" s="25" t="s">
        <v>43</v>
      </c>
      <c r="Z36" s="25" t="s">
        <v>41</v>
      </c>
      <c r="AA36" s="24" t="s">
        <v>42</v>
      </c>
      <c r="AB36" s="25" t="s">
        <v>43</v>
      </c>
      <c r="AE36" s="25" t="s">
        <v>41</v>
      </c>
      <c r="AF36" s="24" t="s">
        <v>42</v>
      </c>
      <c r="AG36" s="25" t="s">
        <v>43</v>
      </c>
      <c r="AJ36" s="25" t="s">
        <v>41</v>
      </c>
      <c r="AK36" s="24" t="s">
        <v>42</v>
      </c>
      <c r="AL36" s="25" t="s">
        <v>43</v>
      </c>
    </row>
    <row r="37" spans="1:38" ht="6" customHeight="1" x14ac:dyDescent="0.2">
      <c r="A37" s="51"/>
      <c r="B37" s="52"/>
      <c r="C37" s="53"/>
      <c r="D37" s="53"/>
      <c r="E37" s="53"/>
      <c r="F37" s="53"/>
      <c r="G37" s="59"/>
      <c r="H37" s="54"/>
    </row>
    <row r="38" spans="1:38" ht="21" customHeight="1" x14ac:dyDescent="0.2">
      <c r="A38" s="211" t="s">
        <v>83</v>
      </c>
      <c r="B38" s="211"/>
      <c r="C38" s="211"/>
      <c r="D38" s="211"/>
      <c r="E38" s="211"/>
      <c r="F38" s="211"/>
      <c r="G38" s="211"/>
      <c r="H38" s="211"/>
      <c r="J38" s="55" t="s">
        <v>84</v>
      </c>
      <c r="K38" s="209">
        <v>0.2034</v>
      </c>
      <c r="L38" s="213">
        <v>0.22120000000000001</v>
      </c>
      <c r="M38" s="209">
        <v>0.25</v>
      </c>
      <c r="O38" s="55" t="s">
        <v>84</v>
      </c>
      <c r="P38" s="209">
        <v>0.19600000000000001</v>
      </c>
      <c r="Q38" s="213">
        <v>0.2097</v>
      </c>
      <c r="R38" s="209">
        <v>0.24229999999999999</v>
      </c>
      <c r="T38" s="55" t="s">
        <v>84</v>
      </c>
      <c r="U38" s="209">
        <v>0.20760000000000001</v>
      </c>
      <c r="V38" s="213">
        <v>0.24179999999999999</v>
      </c>
      <c r="W38" s="209">
        <v>0.26440000000000002</v>
      </c>
      <c r="Y38" s="55" t="s">
        <v>84</v>
      </c>
      <c r="Z38" s="209">
        <v>0.24</v>
      </c>
      <c r="AA38" s="213">
        <v>0.25840000000000002</v>
      </c>
      <c r="AB38" s="209">
        <v>0.27860000000000001</v>
      </c>
      <c r="AD38" s="55" t="s">
        <v>84</v>
      </c>
      <c r="AE38" s="209">
        <v>0.22800000000000001</v>
      </c>
      <c r="AF38" s="213">
        <v>0.27479999999999999</v>
      </c>
      <c r="AG38" s="209">
        <v>0.3095</v>
      </c>
      <c r="AI38" s="55" t="s">
        <v>84</v>
      </c>
      <c r="AJ38" s="209">
        <v>0.111</v>
      </c>
      <c r="AK38" s="213">
        <v>0.14019999999999999</v>
      </c>
      <c r="AL38" s="209">
        <v>0.16800000000000001</v>
      </c>
    </row>
    <row r="39" spans="1:38" ht="21" customHeight="1" x14ac:dyDescent="0.2">
      <c r="A39" s="211" t="s">
        <v>85</v>
      </c>
      <c r="B39" s="211"/>
      <c r="C39" s="211"/>
      <c r="D39" s="211"/>
      <c r="E39" s="211"/>
      <c r="F39" s="211"/>
      <c r="G39" s="211"/>
      <c r="H39" s="211"/>
      <c r="J39" s="56" t="s">
        <v>86</v>
      </c>
      <c r="K39" s="210"/>
      <c r="L39" s="214"/>
      <c r="M39" s="210"/>
      <c r="O39" s="56" t="s">
        <v>86</v>
      </c>
      <c r="P39" s="210"/>
      <c r="Q39" s="214"/>
      <c r="R39" s="210"/>
      <c r="T39" s="56" t="s">
        <v>86</v>
      </c>
      <c r="U39" s="210"/>
      <c r="V39" s="214"/>
      <c r="W39" s="210"/>
      <c r="Y39" s="56" t="s">
        <v>86</v>
      </c>
      <c r="Z39" s="210"/>
      <c r="AA39" s="214"/>
      <c r="AB39" s="210"/>
      <c r="AD39" s="56" t="s">
        <v>86</v>
      </c>
      <c r="AE39" s="210"/>
      <c r="AF39" s="214"/>
      <c r="AG39" s="210"/>
      <c r="AI39" s="56" t="s">
        <v>86</v>
      </c>
      <c r="AJ39" s="210"/>
      <c r="AK39" s="214"/>
      <c r="AL39" s="210"/>
    </row>
    <row r="40" spans="1:38" ht="21" customHeight="1" x14ac:dyDescent="0.2">
      <c r="A40" s="211" t="s">
        <v>87</v>
      </c>
      <c r="B40" s="211"/>
      <c r="C40" s="211"/>
      <c r="D40" s="211"/>
      <c r="E40" s="211"/>
      <c r="F40" s="211"/>
      <c r="G40" s="211"/>
      <c r="H40" s="211"/>
    </row>
    <row r="41" spans="1:38" s="18" customFormat="1" ht="21" customHeight="1" x14ac:dyDescent="0.25">
      <c r="A41" s="211" t="s">
        <v>88</v>
      </c>
      <c r="B41" s="211"/>
      <c r="C41" s="211"/>
      <c r="D41" s="211"/>
      <c r="E41" s="211"/>
      <c r="F41" s="211"/>
      <c r="G41" s="211"/>
      <c r="H41" s="211"/>
      <c r="J41" s="212" t="s">
        <v>89</v>
      </c>
      <c r="K41" s="212"/>
      <c r="L41" s="212"/>
      <c r="M41" s="212"/>
      <c r="O41" s="212" t="s">
        <v>90</v>
      </c>
      <c r="P41" s="212"/>
      <c r="Q41" s="212"/>
      <c r="R41" s="212"/>
      <c r="T41" s="212" t="s">
        <v>91</v>
      </c>
      <c r="U41" s="212"/>
      <c r="V41" s="212"/>
      <c r="W41" s="212"/>
      <c r="Y41" s="212" t="s">
        <v>92</v>
      </c>
      <c r="Z41" s="212"/>
      <c r="AA41" s="212"/>
      <c r="AB41" s="212"/>
      <c r="AD41" s="212" t="s">
        <v>93</v>
      </c>
      <c r="AE41" s="212"/>
      <c r="AF41" s="212"/>
      <c r="AG41" s="212"/>
      <c r="AI41" s="212" t="s">
        <v>94</v>
      </c>
      <c r="AJ41" s="212"/>
      <c r="AK41" s="212"/>
      <c r="AL41" s="212"/>
    </row>
    <row r="42" spans="1:38" ht="6.75" customHeight="1" thickBot="1" x14ac:dyDescent="0.25">
      <c r="A42" s="51"/>
      <c r="B42" s="52"/>
      <c r="C42" s="53"/>
      <c r="D42" s="53"/>
      <c r="E42" s="53"/>
      <c r="F42" s="53"/>
      <c r="G42" s="59"/>
      <c r="H42" s="54"/>
    </row>
    <row r="43" spans="1:38" ht="13.5" thickTop="1" x14ac:dyDescent="0.2">
      <c r="F43" s="203" t="s">
        <v>97</v>
      </c>
      <c r="G43" s="204"/>
      <c r="H43" s="207">
        <f>(ROUND((1+H15/100)*(1+H19/100)*(1+H23/100)/(1-H30/100),4))-1</f>
        <v>0.1696</v>
      </c>
      <c r="J43" s="197" t="s">
        <v>95</v>
      </c>
      <c r="K43" s="198"/>
      <c r="L43" s="201">
        <f>(ROUND((1+L15/100)*(1+L19/100)*(1+L23/100)/(1-L30/100),4))-1</f>
        <v>0.2223</v>
      </c>
      <c r="O43" s="197" t="s">
        <v>95</v>
      </c>
      <c r="P43" s="198"/>
      <c r="Q43" s="201">
        <f>(ROUND((1+Q15/100)*(1+Q19/100)*(1+Q23/100)/(1-Q30/100),4))-1</f>
        <v>0.20699999999999999</v>
      </c>
      <c r="T43" s="197" t="s">
        <v>95</v>
      </c>
      <c r="U43" s="198"/>
      <c r="V43" s="201">
        <f>(ROUND((1+V15/100)*(1+V19/100)*(1+V23/100)/(1-V30/100),4))-1</f>
        <v>0.23519999999999999</v>
      </c>
      <c r="Y43" s="197" t="s">
        <v>95</v>
      </c>
      <c r="Z43" s="198"/>
      <c r="AA43" s="201">
        <f>(ROUND((1+AA15/100)*(1+AA19/100)*(1+AA23/100)/(1-AA30/100),4))-1</f>
        <v>0.252</v>
      </c>
      <c r="AD43" s="197" t="s">
        <v>95</v>
      </c>
      <c r="AE43" s="198"/>
      <c r="AF43" s="201">
        <f>(ROUND((1+AF15/100)*(1+AF19/100)*(1+AF23/100)/(1-AF30/100),4))-1</f>
        <v>0.26579999999999998</v>
      </c>
      <c r="AI43" s="197" t="s">
        <v>95</v>
      </c>
      <c r="AJ43" s="198"/>
      <c r="AK43" s="201">
        <f>(ROUND((1+AK15/100)*(1+AK19/100)*(1+AK23/100)/(1-AK30/100),4))-1</f>
        <v>0.1772</v>
      </c>
    </row>
    <row r="44" spans="1:38" ht="13.5" thickBot="1" x14ac:dyDescent="0.25">
      <c r="A44" s="57"/>
      <c r="F44" s="205"/>
      <c r="G44" s="206"/>
      <c r="H44" s="208"/>
      <c r="J44" s="199"/>
      <c r="K44" s="200"/>
      <c r="L44" s="202"/>
      <c r="O44" s="199"/>
      <c r="P44" s="200"/>
      <c r="Q44" s="202"/>
      <c r="T44" s="199"/>
      <c r="U44" s="200"/>
      <c r="V44" s="202"/>
      <c r="Y44" s="199"/>
      <c r="Z44" s="200"/>
      <c r="AA44" s="202"/>
      <c r="AD44" s="199"/>
      <c r="AE44" s="200"/>
      <c r="AF44" s="202"/>
      <c r="AI44" s="199"/>
      <c r="AJ44" s="200"/>
      <c r="AK44" s="202"/>
    </row>
    <row r="45" spans="1:38" ht="13.5" thickTop="1" x14ac:dyDescent="0.2"/>
    <row r="46" spans="1:38" x14ac:dyDescent="0.2">
      <c r="H46" s="58">
        <f>H43</f>
        <v>0.1696</v>
      </c>
    </row>
  </sheetData>
  <mergeCells count="76">
    <mergeCell ref="Y2:AB5"/>
    <mergeCell ref="AD2:AG5"/>
    <mergeCell ref="AI2:AL5"/>
    <mergeCell ref="A3:H4"/>
    <mergeCell ref="A7:H7"/>
    <mergeCell ref="J7:M7"/>
    <mergeCell ref="O7:R7"/>
    <mergeCell ref="T7:W7"/>
    <mergeCell ref="J2:M5"/>
    <mergeCell ref="O2:R5"/>
    <mergeCell ref="T2:W5"/>
    <mergeCell ref="A23:G23"/>
    <mergeCell ref="AD7:AG7"/>
    <mergeCell ref="AI7:AL7"/>
    <mergeCell ref="A9:H9"/>
    <mergeCell ref="A10:G10"/>
    <mergeCell ref="A15:G15"/>
    <mergeCell ref="A16:H16"/>
    <mergeCell ref="Y7:AB7"/>
    <mergeCell ref="A17:G17"/>
    <mergeCell ref="A19:G19"/>
    <mergeCell ref="A20:H20"/>
    <mergeCell ref="A21:G21"/>
    <mergeCell ref="A22:G22"/>
    <mergeCell ref="Q38:Q39"/>
    <mergeCell ref="A24:H24"/>
    <mergeCell ref="A25:G25"/>
    <mergeCell ref="A30:G30"/>
    <mergeCell ref="A32:H32"/>
    <mergeCell ref="A34:A36"/>
    <mergeCell ref="B34:F34"/>
    <mergeCell ref="G34:G36"/>
    <mergeCell ref="H34:H36"/>
    <mergeCell ref="B35:B36"/>
    <mergeCell ref="C35:F36"/>
    <mergeCell ref="A38:H38"/>
    <mergeCell ref="K38:K39"/>
    <mergeCell ref="L38:L39"/>
    <mergeCell ref="M38:M39"/>
    <mergeCell ref="P38:P39"/>
    <mergeCell ref="AK38:AK39"/>
    <mergeCell ref="R38:R39"/>
    <mergeCell ref="U38:U39"/>
    <mergeCell ref="V38:V39"/>
    <mergeCell ref="W38:W39"/>
    <mergeCell ref="Z38:Z39"/>
    <mergeCell ref="AA38:AA39"/>
    <mergeCell ref="Q43:Q44"/>
    <mergeCell ref="AL38:AL39"/>
    <mergeCell ref="A39:H39"/>
    <mergeCell ref="A40:H40"/>
    <mergeCell ref="A41:H41"/>
    <mergeCell ref="J41:M41"/>
    <mergeCell ref="O41:R41"/>
    <mergeCell ref="T41:W41"/>
    <mergeCell ref="Y41:AB41"/>
    <mergeCell ref="AD41:AG41"/>
    <mergeCell ref="AI41:AL41"/>
    <mergeCell ref="AB38:AB39"/>
    <mergeCell ref="AE38:AE39"/>
    <mergeCell ref="AF38:AF39"/>
    <mergeCell ref="AG38:AG39"/>
    <mergeCell ref="AJ38:AJ39"/>
    <mergeCell ref="F43:G44"/>
    <mergeCell ref="H43:H44"/>
    <mergeCell ref="J43:K44"/>
    <mergeCell ref="L43:L44"/>
    <mergeCell ref="O43:P44"/>
    <mergeCell ref="AI43:AJ44"/>
    <mergeCell ref="AK43:AK44"/>
    <mergeCell ref="T43:U44"/>
    <mergeCell ref="V43:V44"/>
    <mergeCell ref="Y43:Z44"/>
    <mergeCell ref="AA43:AA44"/>
    <mergeCell ref="AD43:AE44"/>
    <mergeCell ref="AF43:AF44"/>
  </mergeCells>
  <printOptions horizontalCentered="1"/>
  <pageMargins left="0.74803149606299213" right="0.74803149606299213" top="0.59055118110236227" bottom="0.59055118110236227" header="0.31496062992125984" footer="0.31496062992125984"/>
  <pageSetup paperSize="9" scale="9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PLANILHA DE CUSTOS</vt:lpstr>
      <vt:lpstr>MEMORIAL DESCRITIVO</vt:lpstr>
      <vt:lpstr>MEMORIA DE CALCULO</vt:lpstr>
      <vt:lpstr>CRONOGRAMA</vt:lpstr>
      <vt:lpstr>% BDI-ONERADO</vt:lpstr>
      <vt:lpstr>'% BDI-ONERADO'!Area_de_impressao</vt:lpstr>
      <vt:lpstr>'MEMORIA DE CALCULO'!Area_de_impressao</vt:lpstr>
      <vt:lpstr>'MEMORIAL DESCRITIVO'!Area_de_impressao</vt:lpstr>
      <vt:lpstr>'PLANILHA DE CUSTOS'!Area_de_impressao</vt:lpstr>
      <vt:lpstr>'% BDI-ONERADO'!Titulos_de_impressao</vt:lpstr>
      <vt:lpstr>'MEMORIA DE CALCULO'!Titulos_de_impressao</vt:lpstr>
      <vt:lpstr>'MEMORIAL DESCRITIVO'!Titulos_de_impressao</vt:lpstr>
      <vt:lpstr>'PLANILHA DE CUSTOS'!Titulos_de_impressao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 Eduarda Andrade Britto</cp:lastModifiedBy>
  <cp:revision/>
  <cp:lastPrinted>2024-03-13T17:54:44Z</cp:lastPrinted>
  <dcterms:created xsi:type="dcterms:W3CDTF">2014-08-25T11:51:55Z</dcterms:created>
  <dcterms:modified xsi:type="dcterms:W3CDTF">2024-03-13T17:55:09Z</dcterms:modified>
</cp:coreProperties>
</file>