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tabRatio="757" activeTab="0"/>
  </bookViews>
  <sheets>
    <sheet name="Cronograma " sheetId="1" r:id="rId1"/>
  </sheets>
  <externalReferences>
    <externalReference r:id="rId4"/>
  </externalReferences>
  <definedNames>
    <definedName name="EXTRACT" localSheetId="0">'Cronograma '!#REF!</definedName>
    <definedName name="_xlnm.Print_Area" localSheetId="0">'Cronograma '!$A$1:$W$35</definedName>
    <definedName name="BDI" localSheetId="0">#REF!</definedName>
    <definedName name="BDI">#REF!</definedName>
    <definedName name="CRITERIA" localSheetId="0">'Cronograma '!#REF!</definedName>
    <definedName name="_xlnm.Print_Titles" localSheetId="0">'Cronograma '!$9:$11</definedName>
  </definedNames>
  <calcPr fullCalcOnLoad="1"/>
</workbook>
</file>

<file path=xl/sharedStrings.xml><?xml version="1.0" encoding="utf-8"?>
<sst xmlns="http://schemas.openxmlformats.org/spreadsheetml/2006/main" count="67" uniqueCount="49">
  <si>
    <t>1.0</t>
  </si>
  <si>
    <t>SERVIÇOS PRELIMINARES</t>
  </si>
  <si>
    <t>2.0</t>
  </si>
  <si>
    <t>3.0</t>
  </si>
  <si>
    <t>4.0</t>
  </si>
  <si>
    <t>5.0</t>
  </si>
  <si>
    <t xml:space="preserve">Estado do Rio de Janeiro                                                        </t>
  </si>
  <si>
    <t>Prefeitura Municipal de Barra Mansa</t>
  </si>
  <si>
    <t>ITEM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</si>
  <si>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</si>
  <si>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</si>
  <si>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</si>
  <si>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</si>
  <si>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</si>
  <si>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</si>
  <si>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</si>
  <si>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</si>
  <si>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</si>
  <si>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</si>
  <si>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</si>
  <si>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</si>
  <si>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r>
      <t>Secretaria Municipal de Planejamento Urbano</t>
    </r>
    <r>
      <rPr>
        <sz val="20"/>
        <rFont val="Arial"/>
        <family val="2"/>
      </rPr>
      <t xml:space="preserve"> </t>
    </r>
  </si>
  <si>
    <t>90 DIAS</t>
  </si>
  <si>
    <t>COBERTURA</t>
  </si>
  <si>
    <t>MOVIMENTAÇÃO DE TERRA</t>
  </si>
  <si>
    <t>ESTRUTURA</t>
  </si>
  <si>
    <t>ALVENARIA E REVESTIMENTOS</t>
  </si>
  <si>
    <t>ESQUADRIAS</t>
  </si>
  <si>
    <t>PINTURA</t>
  </si>
  <si>
    <t>INSTALAÇÃO HIDRAULICA</t>
  </si>
  <si>
    <t>INSTALAÇÃO ELETRICA</t>
  </si>
  <si>
    <t>INSTALAÇÃO DE GÁS</t>
  </si>
  <si>
    <t>EXTINTORES E PROTEÇÃO</t>
  </si>
  <si>
    <t>PAVIMENTAÇÃO / EXTERNO</t>
  </si>
  <si>
    <t>GRADIL</t>
  </si>
  <si>
    <t>TRANSPORTE E BOTA-FORA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</si>
  <si>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</si>
  <si>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</si>
  <si>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</si>
  <si>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</si>
  <si>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</si>
  <si>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</si>
  <si>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</si>
  <si>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</si>
  <si>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</si>
  <si>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FIN</t>
  </si>
  <si>
    <t>Data-Base:   EMOP -  RJ / SINAPI e SCO-RJ- Desonerado - Base JULHO-2019</t>
  </si>
  <si>
    <t>Local:  RUA SÃO PEDRO, LOTE A1, LOTEAMENTO VILAGE NORTE, VISTA ALEGRE</t>
  </si>
  <si>
    <t>Serviço :   IMPLANTAÇÃO DE CRECHE VISTA ALEGRE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</si>
</sst>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mmm/yyyy"/>
    <numFmt numFmtId="194" formatCode="&quot;R$&quot;\ #,##0.00"/>
    <numFmt numFmtId="195" formatCode="#,##0.0"/>
    <numFmt numFmtId="196" formatCode="_ * #,##0.00_ ;_ * \-#,##0.00_ ;_ * &quot;-&quot;??_ ;_ @_ "/>
    <numFmt numFmtId="197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Switzerland"/>
      <family val="0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9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1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7" fillId="0" borderId="14" xfId="61" applyFont="1" applyBorder="1" applyAlignment="1">
      <alignment horizontal="center"/>
      <protection/>
    </xf>
    <xf numFmtId="0" fontId="4" fillId="0" borderId="0" xfId="61" applyBorder="1">
      <alignment/>
      <protection/>
    </xf>
    <xf numFmtId="0" fontId="7" fillId="0" borderId="15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6" fillId="0" borderId="16" xfId="62" applyFont="1" applyFill="1" applyBorder="1" applyAlignment="1">
      <alignment vertical="top"/>
      <protection/>
    </xf>
    <xf numFmtId="39" fontId="5" fillId="0" borderId="16" xfId="61" applyNumberFormat="1" applyFont="1" applyBorder="1" applyAlignment="1">
      <alignment/>
      <protection/>
    </xf>
    <xf numFmtId="0" fontId="5" fillId="0" borderId="0" xfId="61" applyFont="1">
      <alignment/>
      <protection/>
    </xf>
    <xf numFmtId="0" fontId="6" fillId="0" borderId="14" xfId="64" applyFont="1" applyFill="1" applyBorder="1" applyAlignment="1">
      <alignment vertical="top"/>
      <protection/>
    </xf>
    <xf numFmtId="10" fontId="5" fillId="0" borderId="14" xfId="68" applyNumberFormat="1" applyFont="1" applyFill="1" applyBorder="1" applyAlignment="1">
      <alignment/>
    </xf>
    <xf numFmtId="39" fontId="5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5" fillId="0" borderId="0" xfId="61" applyFont="1" applyBorder="1">
      <alignment/>
      <protection/>
    </xf>
    <xf numFmtId="4" fontId="5" fillId="0" borderId="0" xfId="61" applyNumberFormat="1" applyFont="1">
      <alignment/>
      <protection/>
    </xf>
    <xf numFmtId="169" fontId="5" fillId="0" borderId="14" xfId="49" applyFont="1" applyFill="1" applyBorder="1" applyAlignment="1">
      <alignment/>
    </xf>
    <xf numFmtId="10" fontId="5" fillId="33" borderId="14" xfId="68" applyNumberFormat="1" applyFont="1" applyFill="1" applyBorder="1" applyAlignment="1">
      <alignment/>
    </xf>
    <xf numFmtId="4" fontId="5" fillId="33" borderId="15" xfId="55" applyNumberFormat="1" applyFont="1" applyFill="1" applyBorder="1">
      <alignment/>
      <protection/>
    </xf>
    <xf numFmtId="0" fontId="5" fillId="33" borderId="17" xfId="55" applyFont="1" applyFill="1" applyBorder="1">
      <alignment/>
      <protection/>
    </xf>
    <xf numFmtId="172" fontId="6" fillId="33" borderId="17" xfId="68" applyNumberFormat="1" applyFont="1" applyFill="1" applyBorder="1" applyAlignment="1">
      <alignment horizontal="center"/>
    </xf>
    <xf numFmtId="0" fontId="5" fillId="33" borderId="18" xfId="61" applyFont="1" applyFill="1" applyBorder="1">
      <alignment/>
      <protection/>
    </xf>
    <xf numFmtId="169" fontId="6" fillId="0" borderId="14" xfId="49" applyFont="1" applyFill="1" applyBorder="1" applyAlignment="1">
      <alignment/>
    </xf>
    <xf numFmtId="10" fontId="6" fillId="0" borderId="16" xfId="62" applyNumberFormat="1" applyFont="1" applyFill="1" applyBorder="1" applyAlignment="1">
      <alignment vertical="top"/>
      <protection/>
    </xf>
    <xf numFmtId="4" fontId="5" fillId="0" borderId="0" xfId="65" applyNumberFormat="1" applyFont="1" applyFill="1" applyBorder="1" applyAlignment="1">
      <alignment horizontal="center" vertical="center" wrapText="1"/>
      <protection/>
    </xf>
    <xf numFmtId="4" fontId="5" fillId="0" borderId="19" xfId="65" applyNumberFormat="1" applyFont="1" applyFill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/>
      <protection/>
    </xf>
    <xf numFmtId="169" fontId="6" fillId="0" borderId="20" xfId="58" applyNumberFormat="1" applyFont="1" applyBorder="1" applyAlignment="1">
      <alignment horizontal="center" vertical="center" wrapText="1" readingOrder="1"/>
      <protection/>
    </xf>
    <xf numFmtId="169" fontId="6" fillId="0" borderId="0" xfId="58" applyNumberFormat="1" applyFont="1" applyBorder="1" applyAlignment="1">
      <alignment horizontal="center" vertical="center" wrapText="1" readingOrder="1"/>
      <protection/>
    </xf>
    <xf numFmtId="4" fontId="5" fillId="0" borderId="0" xfId="58" applyNumberFormat="1" applyFont="1" applyFill="1" applyBorder="1" applyAlignment="1">
      <alignment horizontal="center" vertical="center" wrapText="1" readingOrder="1"/>
      <protection/>
    </xf>
    <xf numFmtId="0" fontId="5" fillId="0" borderId="0" xfId="65" applyFont="1" applyFill="1" applyBorder="1" applyAlignment="1">
      <alignment horizontal="center"/>
      <protection/>
    </xf>
    <xf numFmtId="10" fontId="5" fillId="34" borderId="14" xfId="68" applyNumberFormat="1" applyFont="1" applyFill="1" applyBorder="1" applyAlignment="1">
      <alignment/>
    </xf>
    <xf numFmtId="169" fontId="5" fillId="34" borderId="14" xfId="49" applyFont="1" applyFill="1" applyBorder="1" applyAlignment="1">
      <alignment/>
    </xf>
    <xf numFmtId="10" fontId="5" fillId="34" borderId="14" xfId="49" applyNumberFormat="1" applyFont="1" applyFill="1" applyBorder="1" applyAlignment="1">
      <alignment/>
    </xf>
    <xf numFmtId="0" fontId="5" fillId="34" borderId="14" xfId="64" applyFont="1" applyFill="1" applyBorder="1" applyAlignment="1">
      <alignment horizontal="left" vertical="top"/>
      <protection/>
    </xf>
    <xf numFmtId="0" fontId="5" fillId="34" borderId="14" xfId="64" applyFont="1" applyFill="1" applyBorder="1" applyAlignment="1">
      <alignment horizontal="justify" vertical="justify" wrapText="1"/>
      <protection/>
    </xf>
    <xf numFmtId="0" fontId="7" fillId="34" borderId="15" xfId="61" applyFont="1" applyFill="1" applyBorder="1" applyAlignment="1">
      <alignment horizontal="center"/>
      <protection/>
    </xf>
    <xf numFmtId="0" fontId="7" fillId="34" borderId="11" xfId="61" applyFont="1" applyFill="1" applyBorder="1" applyAlignment="1">
      <alignment horizontal="center"/>
      <protection/>
    </xf>
    <xf numFmtId="169" fontId="6" fillId="0" borderId="21" xfId="58" applyNumberFormat="1" applyFont="1" applyBorder="1" applyAlignment="1">
      <alignment horizontal="center" vertical="center" wrapText="1" readingOrder="1"/>
      <protection/>
    </xf>
    <xf numFmtId="169" fontId="6" fillId="0" borderId="20" xfId="58" applyNumberFormat="1" applyFont="1" applyBorder="1" applyAlignment="1">
      <alignment horizontal="center" vertical="center" wrapText="1" readingOrder="1"/>
      <protection/>
    </xf>
    <xf numFmtId="169" fontId="6" fillId="0" borderId="22" xfId="58" applyNumberFormat="1" applyFont="1" applyBorder="1" applyAlignment="1">
      <alignment horizontal="center" vertical="center" wrapText="1" readingOrder="1"/>
      <protection/>
    </xf>
    <xf numFmtId="169" fontId="6" fillId="0" borderId="0" xfId="58" applyNumberFormat="1" applyFont="1" applyBorder="1" applyAlignment="1">
      <alignment horizontal="center" vertical="center" wrapText="1" readingOrder="1"/>
      <protection/>
    </xf>
    <xf numFmtId="4" fontId="5" fillId="0" borderId="22" xfId="58" applyNumberFormat="1" applyFont="1" applyFill="1" applyBorder="1" applyAlignment="1">
      <alignment horizontal="center" vertical="center" wrapText="1" readingOrder="1"/>
      <protection/>
    </xf>
    <xf numFmtId="4" fontId="5" fillId="0" borderId="0" xfId="58" applyNumberFormat="1" applyFont="1" applyFill="1" applyBorder="1" applyAlignment="1">
      <alignment horizontal="center" vertical="center" wrapText="1" readingOrder="1"/>
      <protection/>
    </xf>
    <xf numFmtId="0" fontId="5" fillId="0" borderId="22" xfId="65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top"/>
      <protection/>
    </xf>
    <xf numFmtId="1" fontId="6" fillId="0" borderId="23" xfId="61" applyNumberFormat="1" applyFont="1" applyBorder="1" applyAlignment="1">
      <alignment horizontal="left" vertical="top"/>
      <protection/>
    </xf>
    <xf numFmtId="1" fontId="6" fillId="0" borderId="24" xfId="61" applyNumberFormat="1" applyFont="1" applyBorder="1" applyAlignment="1">
      <alignment horizontal="left" vertical="top"/>
      <protection/>
    </xf>
    <xf numFmtId="4" fontId="6" fillId="0" borderId="23" xfId="63" applyNumberFormat="1" applyFont="1" applyBorder="1" applyAlignment="1">
      <alignment horizontal="center"/>
      <protection/>
    </xf>
    <xf numFmtId="4" fontId="6" fillId="0" borderId="24" xfId="63" applyNumberFormat="1" applyFont="1" applyBorder="1" applyAlignment="1">
      <alignment horizontal="center"/>
      <protection/>
    </xf>
    <xf numFmtId="0" fontId="7" fillId="0" borderId="15" xfId="61" applyFont="1" applyBorder="1" applyAlignment="1">
      <alignment horizontal="center" wrapText="1"/>
      <protection/>
    </xf>
    <xf numFmtId="0" fontId="7" fillId="0" borderId="17" xfId="61" applyFont="1" applyBorder="1" applyAlignment="1">
      <alignment horizontal="center" wrapText="1"/>
      <protection/>
    </xf>
    <xf numFmtId="0" fontId="7" fillId="0" borderId="18" xfId="61" applyFont="1" applyBorder="1" applyAlignment="1">
      <alignment horizontal="center" wrapText="1"/>
      <protection/>
    </xf>
    <xf numFmtId="39" fontId="6" fillId="0" borderId="23" xfId="61" applyNumberFormat="1" applyFont="1" applyBorder="1" applyAlignment="1">
      <alignment horizontal="center"/>
      <protection/>
    </xf>
    <xf numFmtId="39" fontId="6" fillId="0" borderId="24" xfId="61" applyNumberFormat="1" applyFont="1" applyBorder="1" applyAlignment="1">
      <alignment horizontal="center"/>
      <protection/>
    </xf>
    <xf numFmtId="0" fontId="7" fillId="34" borderId="23" xfId="61" applyFont="1" applyFill="1" applyBorder="1" applyAlignment="1">
      <alignment horizontal="center"/>
      <protection/>
    </xf>
    <xf numFmtId="0" fontId="7" fillId="34" borderId="24" xfId="61" applyFont="1" applyFill="1" applyBorder="1" applyAlignment="1">
      <alignment horizontal="center"/>
      <protection/>
    </xf>
    <xf numFmtId="10" fontId="6" fillId="0" borderId="23" xfId="68" applyNumberFormat="1" applyFont="1" applyBorder="1" applyAlignment="1">
      <alignment horizontal="center"/>
    </xf>
    <xf numFmtId="10" fontId="6" fillId="0" borderId="24" xfId="68" applyNumberFormat="1" applyFont="1" applyBorder="1" applyAlignment="1">
      <alignment horizontal="center"/>
    </xf>
    <xf numFmtId="4" fontId="5" fillId="0" borderId="22" xfId="65" applyNumberFormat="1" applyFont="1" applyFill="1" applyBorder="1" applyAlignment="1">
      <alignment horizontal="center" vertical="center" wrapText="1"/>
      <protection/>
    </xf>
    <xf numFmtId="4" fontId="5" fillId="0" borderId="0" xfId="65" applyNumberFormat="1" applyFont="1" applyFill="1" applyBorder="1" applyAlignment="1">
      <alignment horizontal="center" vertical="center" wrapText="1"/>
      <protection/>
    </xf>
    <xf numFmtId="4" fontId="5" fillId="0" borderId="25" xfId="65" applyNumberFormat="1" applyFont="1" applyFill="1" applyBorder="1" applyAlignment="1">
      <alignment horizontal="center" vertical="center" wrapText="1"/>
      <protection/>
    </xf>
    <xf numFmtId="4" fontId="5" fillId="0" borderId="19" xfId="65" applyNumberFormat="1" applyFont="1" applyFill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/>
      <protection/>
    </xf>
    <xf numFmtId="0" fontId="7" fillId="0" borderId="16" xfId="61" applyFont="1" applyBorder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0" fontId="6" fillId="0" borderId="23" xfId="61" applyFont="1" applyBorder="1" applyAlignment="1">
      <alignment horizontal="left" vertical="top"/>
      <protection/>
    </xf>
    <xf numFmtId="0" fontId="6" fillId="0" borderId="24" xfId="61" applyFont="1" applyBorder="1" applyAlignment="1">
      <alignment horizontal="left" vertical="top"/>
      <protection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Currency" xfId="49"/>
    <cellStyle name="Currency [0]" xfId="50"/>
    <cellStyle name="Moeda 2" xfId="51"/>
    <cellStyle name="Moeda 3" xfId="52"/>
    <cellStyle name="Neutro" xfId="53"/>
    <cellStyle name="Normal 10" xfId="54"/>
    <cellStyle name="Normal 2" xfId="55"/>
    <cellStyle name="Normal 2 2" xfId="56"/>
    <cellStyle name="Normal 2 2 2" xfId="57"/>
    <cellStyle name="Normal 2 3" xfId="58"/>
    <cellStyle name="Normal 3" xfId="59"/>
    <cellStyle name="Normal 4" xfId="60"/>
    <cellStyle name="Normal_CRONOGRAMA" xfId="61"/>
    <cellStyle name="Normal_CRUZEI~1" xfId="62"/>
    <cellStyle name="Normal_Orçamento nº057-2003- Esc. Munic. AMPARO revisão" xfId="63"/>
    <cellStyle name="Normal_P_Getulio Vargas" xfId="64"/>
    <cellStyle name="Normal_P_Getulio Vargas 2" xfId="65"/>
    <cellStyle name="Nota" xfId="66"/>
    <cellStyle name="Percent" xfId="67"/>
    <cellStyle name="Porcentagem 2" xfId="68"/>
    <cellStyle name="Porcentagem 3" xfId="69"/>
    <cellStyle name="Ruim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1 1" xfId="77"/>
    <cellStyle name="Título 1 1 1" xfId="78"/>
    <cellStyle name="Título 1 1_PLAN   (2)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2</xdr:row>
      <xdr:rowOff>171450</xdr:rowOff>
    </xdr:from>
    <xdr:to>
      <xdr:col>22</xdr:col>
      <xdr:colOff>2114550</xdr:colOff>
      <xdr:row>6</xdr:row>
      <xdr:rowOff>238125</xdr:rowOff>
    </xdr:to>
    <xdr:sp>
      <xdr:nvSpPr>
        <xdr:cNvPr id="1" name="Picture 2"/>
        <xdr:cNvSpPr>
          <a:spLocks noChangeAspect="1"/>
        </xdr:cNvSpPr>
      </xdr:nvSpPr>
      <xdr:spPr>
        <a:xfrm>
          <a:off x="37023675" y="1181100"/>
          <a:ext cx="207645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190500</xdr:rowOff>
    </xdr:from>
    <xdr:to>
      <xdr:col>1</xdr:col>
      <xdr:colOff>3162300</xdr:colOff>
      <xdr:row>5</xdr:row>
      <xdr:rowOff>209550</xdr:rowOff>
    </xdr:to>
    <xdr:sp>
      <xdr:nvSpPr>
        <xdr:cNvPr id="2" name="Picture 2"/>
        <xdr:cNvSpPr>
          <a:spLocks noChangeAspect="1"/>
        </xdr:cNvSpPr>
      </xdr:nvSpPr>
      <xdr:spPr>
        <a:xfrm>
          <a:off x="1819275" y="695325"/>
          <a:ext cx="22860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1914525</xdr:colOff>
      <xdr:row>1</xdr:row>
      <xdr:rowOff>200025</xdr:rowOff>
    </xdr:from>
    <xdr:to>
      <xdr:col>20</xdr:col>
      <xdr:colOff>0</xdr:colOff>
      <xdr:row>5</xdr:row>
      <xdr:rowOff>228600</xdr:rowOff>
    </xdr:to>
    <xdr:sp>
      <xdr:nvSpPr>
        <xdr:cNvPr id="3" name="Picture 2"/>
        <xdr:cNvSpPr>
          <a:spLocks noChangeAspect="1"/>
        </xdr:cNvSpPr>
      </xdr:nvSpPr>
      <xdr:spPr>
        <a:xfrm>
          <a:off x="33889950" y="704850"/>
          <a:ext cx="476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1914525</xdr:colOff>
      <xdr:row>1</xdr:row>
      <xdr:rowOff>200025</xdr:rowOff>
    </xdr:from>
    <xdr:to>
      <xdr:col>22</xdr:col>
      <xdr:colOff>0</xdr:colOff>
      <xdr:row>5</xdr:row>
      <xdr:rowOff>228600</xdr:rowOff>
    </xdr:to>
    <xdr:sp>
      <xdr:nvSpPr>
        <xdr:cNvPr id="4" name="Picture 2"/>
        <xdr:cNvSpPr>
          <a:spLocks noChangeAspect="1"/>
        </xdr:cNvSpPr>
      </xdr:nvSpPr>
      <xdr:spPr>
        <a:xfrm>
          <a:off x="36937950" y="704850"/>
          <a:ext cx="476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1914525</xdr:colOff>
      <xdr:row>1</xdr:row>
      <xdr:rowOff>200025</xdr:rowOff>
    </xdr:from>
    <xdr:to>
      <xdr:col>14</xdr:col>
      <xdr:colOff>0</xdr:colOff>
      <xdr:row>5</xdr:row>
      <xdr:rowOff>228600</xdr:rowOff>
    </xdr:to>
    <xdr:sp>
      <xdr:nvSpPr>
        <xdr:cNvPr id="5" name="Picture 2"/>
        <xdr:cNvSpPr>
          <a:spLocks noChangeAspect="1"/>
        </xdr:cNvSpPr>
      </xdr:nvSpPr>
      <xdr:spPr>
        <a:xfrm>
          <a:off x="24317325" y="704850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1914525</xdr:colOff>
      <xdr:row>1</xdr:row>
      <xdr:rowOff>200025</xdr:rowOff>
    </xdr:from>
    <xdr:to>
      <xdr:col>8</xdr:col>
      <xdr:colOff>0</xdr:colOff>
      <xdr:row>5</xdr:row>
      <xdr:rowOff>228600</xdr:rowOff>
    </xdr:to>
    <xdr:sp>
      <xdr:nvSpPr>
        <xdr:cNvPr id="6" name="Picture 2"/>
        <xdr:cNvSpPr>
          <a:spLocks noChangeAspect="1"/>
        </xdr:cNvSpPr>
      </xdr:nvSpPr>
      <xdr:spPr>
        <a:xfrm>
          <a:off x="14744700" y="704850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1914525</xdr:colOff>
      <xdr:row>1</xdr:row>
      <xdr:rowOff>200025</xdr:rowOff>
    </xdr:from>
    <xdr:to>
      <xdr:col>12</xdr:col>
      <xdr:colOff>0</xdr:colOff>
      <xdr:row>5</xdr:row>
      <xdr:rowOff>228600</xdr:rowOff>
    </xdr:to>
    <xdr:sp>
      <xdr:nvSpPr>
        <xdr:cNvPr id="7" name="Picture 2"/>
        <xdr:cNvSpPr>
          <a:spLocks noChangeAspect="1"/>
        </xdr:cNvSpPr>
      </xdr:nvSpPr>
      <xdr:spPr>
        <a:xfrm>
          <a:off x="21126450" y="704850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1914525</xdr:colOff>
      <xdr:row>1</xdr:row>
      <xdr:rowOff>200025</xdr:rowOff>
    </xdr:from>
    <xdr:to>
      <xdr:col>10</xdr:col>
      <xdr:colOff>0</xdr:colOff>
      <xdr:row>5</xdr:row>
      <xdr:rowOff>228600</xdr:rowOff>
    </xdr:to>
    <xdr:sp>
      <xdr:nvSpPr>
        <xdr:cNvPr id="8" name="Picture 2"/>
        <xdr:cNvSpPr>
          <a:spLocks noChangeAspect="1"/>
        </xdr:cNvSpPr>
      </xdr:nvSpPr>
      <xdr:spPr>
        <a:xfrm>
          <a:off x="17935575" y="704850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1914525</xdr:colOff>
      <xdr:row>1</xdr:row>
      <xdr:rowOff>200025</xdr:rowOff>
    </xdr:from>
    <xdr:to>
      <xdr:col>16</xdr:col>
      <xdr:colOff>0</xdr:colOff>
      <xdr:row>5</xdr:row>
      <xdr:rowOff>228600</xdr:rowOff>
    </xdr:to>
    <xdr:sp>
      <xdr:nvSpPr>
        <xdr:cNvPr id="9" name="Picture 2"/>
        <xdr:cNvSpPr>
          <a:spLocks noChangeAspect="1"/>
        </xdr:cNvSpPr>
      </xdr:nvSpPr>
      <xdr:spPr>
        <a:xfrm>
          <a:off x="27508200" y="704850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1914525</xdr:colOff>
      <xdr:row>1</xdr:row>
      <xdr:rowOff>200025</xdr:rowOff>
    </xdr:from>
    <xdr:to>
      <xdr:col>18</xdr:col>
      <xdr:colOff>0</xdr:colOff>
      <xdr:row>5</xdr:row>
      <xdr:rowOff>228600</xdr:rowOff>
    </xdr:to>
    <xdr:sp>
      <xdr:nvSpPr>
        <xdr:cNvPr id="10" name="Picture 2"/>
        <xdr:cNvSpPr>
          <a:spLocks noChangeAspect="1"/>
        </xdr:cNvSpPr>
      </xdr:nvSpPr>
      <xdr:spPr>
        <a:xfrm>
          <a:off x="30699075" y="704850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Zeros="0" tabSelected="1" view="pageBreakPreview" zoomScale="40" zoomScaleNormal="70" zoomScaleSheetLayoutView="40" zoomScalePageLayoutView="0" workbookViewId="0" topLeftCell="A1">
      <selection activeCell="A1" sqref="A1:T1"/>
    </sheetView>
  </sheetViews>
  <sheetFormatPr defaultColWidth="8.8515625" defaultRowHeight="15"/>
  <cols>
    <col min="1" max="1" width="14.140625" style="16" customWidth="1"/>
    <col min="2" max="2" width="64.57421875" style="16" customWidth="1"/>
    <col min="3" max="3" width="18.00390625" style="16" customWidth="1"/>
    <col min="4" max="4" width="31.57421875" style="16" bestFit="1" customWidth="1"/>
    <col min="5" max="5" width="16.28125" style="16" bestFit="1" customWidth="1"/>
    <col min="6" max="6" width="31.57421875" style="16" customWidth="1"/>
    <col min="7" max="7" width="16.28125" style="16" bestFit="1" customWidth="1"/>
    <col min="8" max="8" width="31.57421875" style="16" bestFit="1" customWidth="1"/>
    <col min="9" max="9" width="16.28125" style="16" bestFit="1" customWidth="1"/>
    <col min="10" max="10" width="31.57421875" style="16" bestFit="1" customWidth="1"/>
    <col min="11" max="11" width="16.28125" style="16" bestFit="1" customWidth="1"/>
    <col min="12" max="12" width="31.57421875" style="16" bestFit="1" customWidth="1"/>
    <col min="13" max="13" width="16.28125" style="16" customWidth="1"/>
    <col min="14" max="14" width="31.57421875" style="16" bestFit="1" customWidth="1"/>
    <col min="15" max="15" width="16.28125" style="16" bestFit="1" customWidth="1"/>
    <col min="16" max="16" width="31.57421875" style="16" bestFit="1" customWidth="1"/>
    <col min="17" max="17" width="16.28125" style="16" bestFit="1" customWidth="1"/>
    <col min="18" max="18" width="31.57421875" style="16" bestFit="1" customWidth="1"/>
    <col min="19" max="19" width="16.28125" style="16" bestFit="1" customWidth="1"/>
    <col min="20" max="20" width="29.421875" style="16" bestFit="1" customWidth="1"/>
    <col min="21" max="21" width="16.28125" style="16" bestFit="1" customWidth="1"/>
    <col min="22" max="22" width="29.421875" style="16" bestFit="1" customWidth="1"/>
    <col min="23" max="23" width="33.140625" style="16" customWidth="1"/>
    <col min="24" max="24" width="21.28125" style="3" bestFit="1" customWidth="1"/>
    <col min="25" max="25" width="19.140625" style="12" bestFit="1" customWidth="1"/>
    <col min="26" max="16384" width="8.8515625" style="3" customWidth="1"/>
  </cols>
  <sheetData>
    <row r="1" spans="1:24" ht="39.75" customHeight="1">
      <c r="A1" s="41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30"/>
      <c r="V1" s="30"/>
      <c r="W1" s="1"/>
      <c r="X1" s="2"/>
    </row>
    <row r="2" spans="1:24" ht="39.75" customHeight="1">
      <c r="A2" s="43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1"/>
      <c r="V2" s="31"/>
      <c r="W2" s="4"/>
      <c r="X2" s="2"/>
    </row>
    <row r="3" spans="1:24" ht="39.75" customHeight="1">
      <c r="A3" s="43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1"/>
      <c r="V3" s="31"/>
      <c r="W3" s="4"/>
      <c r="X3" s="2"/>
    </row>
    <row r="4" spans="1:24" ht="25.5">
      <c r="A4" s="45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2"/>
      <c r="V4" s="32"/>
      <c r="W4" s="4"/>
      <c r="X4" s="2"/>
    </row>
    <row r="5" spans="1:24" ht="25.5">
      <c r="A5" s="47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33"/>
      <c r="V5" s="33"/>
      <c r="W5" s="4"/>
      <c r="X5" s="2"/>
    </row>
    <row r="6" spans="1:24" ht="25.5">
      <c r="A6" s="66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27"/>
      <c r="V6" s="27"/>
      <c r="W6" s="4"/>
      <c r="X6" s="2"/>
    </row>
    <row r="7" spans="1:24" ht="39.7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28"/>
      <c r="V7" s="28"/>
      <c r="W7" s="5"/>
      <c r="X7" s="2"/>
    </row>
    <row r="8" spans="1:24" ht="39.75" customHeight="1">
      <c r="A8" s="49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2"/>
    </row>
    <row r="9" spans="1:26" ht="39.75" customHeight="1">
      <c r="A9" s="57" t="s">
        <v>8</v>
      </c>
      <c r="B9" s="57" t="s">
        <v>10</v>
      </c>
      <c r="C9" s="70" t="s">
        <v>11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29"/>
      <c r="V9" s="29"/>
      <c r="W9" s="6"/>
      <c r="X9" s="2"/>
      <c r="Y9" s="17"/>
      <c r="Z9" s="7"/>
    </row>
    <row r="10" spans="1:26" ht="39.75" customHeight="1">
      <c r="A10" s="58"/>
      <c r="B10" s="58"/>
      <c r="C10" s="70" t="s">
        <v>12</v>
      </c>
      <c r="D10" s="72"/>
      <c r="E10" s="62" t="s">
        <v>13</v>
      </c>
      <c r="F10" s="63"/>
      <c r="G10" s="70" t="s">
        <v>22</v>
      </c>
      <c r="H10" s="72"/>
      <c r="I10" s="62">
        <v>120</v>
      </c>
      <c r="J10" s="63"/>
      <c r="K10" s="70">
        <v>150</v>
      </c>
      <c r="L10" s="72"/>
      <c r="M10" s="62">
        <v>180</v>
      </c>
      <c r="N10" s="63"/>
      <c r="O10" s="70">
        <v>210</v>
      </c>
      <c r="P10" s="72"/>
      <c r="Q10" s="62">
        <v>240</v>
      </c>
      <c r="R10" s="63"/>
      <c r="S10" s="70">
        <v>270</v>
      </c>
      <c r="T10" s="72"/>
      <c r="U10" s="62">
        <v>300</v>
      </c>
      <c r="V10" s="63"/>
      <c r="W10" s="6" t="s">
        <v>14</v>
      </c>
      <c r="X10" s="2"/>
      <c r="Y10" s="17"/>
      <c r="Z10" s="7"/>
    </row>
    <row r="11" spans="1:24" ht="39.75" customHeight="1">
      <c r="A11" s="59"/>
      <c r="B11" s="59"/>
      <c r="C11" s="8" t="s">
        <v>15</v>
      </c>
      <c r="D11" s="9" t="s">
        <v>45</v>
      </c>
      <c r="E11" s="39" t="s">
        <v>15</v>
      </c>
      <c r="F11" s="40" t="s">
        <v>45</v>
      </c>
      <c r="G11" s="8" t="s">
        <v>15</v>
      </c>
      <c r="H11" s="9" t="s">
        <v>45</v>
      </c>
      <c r="I11" s="39" t="s">
        <v>15</v>
      </c>
      <c r="J11" s="40" t="s">
        <v>45</v>
      </c>
      <c r="K11" s="8" t="s">
        <v>15</v>
      </c>
      <c r="L11" s="9" t="s">
        <v>45</v>
      </c>
      <c r="M11" s="39" t="s">
        <v>15</v>
      </c>
      <c r="N11" s="40" t="s">
        <v>45</v>
      </c>
      <c r="O11" s="8" t="s">
        <v>15</v>
      </c>
      <c r="P11" s="9" t="s">
        <v>45</v>
      </c>
      <c r="Q11" s="39" t="s">
        <v>15</v>
      </c>
      <c r="R11" s="40" t="s">
        <v>45</v>
      </c>
      <c r="S11" s="8" t="s">
        <v>15</v>
      </c>
      <c r="T11" s="9" t="s">
        <v>45</v>
      </c>
      <c r="U11" s="39" t="s">
        <v>15</v>
      </c>
      <c r="V11" s="40" t="s">
        <v>45</v>
      </c>
      <c r="W11" s="6" t="s">
        <v>16</v>
      </c>
      <c r="X11" s="2"/>
    </row>
    <row r="12" spans="1:24" ht="39.75" customHeight="1">
      <c r="A12" s="52"/>
      <c r="B12" s="52"/>
      <c r="C12" s="10"/>
      <c r="D12" s="10"/>
      <c r="E12" s="2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2"/>
    </row>
    <row r="13" spans="1:25" ht="39.75" customHeight="1">
      <c r="A13" s="13" t="s">
        <v>0</v>
      </c>
      <c r="B13" s="37" t="s">
        <v>1</v>
      </c>
      <c r="C13" s="14">
        <v>1</v>
      </c>
      <c r="D13" s="19">
        <f>C13*W13</f>
        <v>39608.99</v>
      </c>
      <c r="E13" s="36"/>
      <c r="F13" s="35">
        <f>E13*W13</f>
        <v>0</v>
      </c>
      <c r="G13" s="14"/>
      <c r="H13" s="19">
        <f>G13*W13</f>
        <v>0</v>
      </c>
      <c r="I13" s="34"/>
      <c r="J13" s="35">
        <f>I13*W13</f>
        <v>0</v>
      </c>
      <c r="K13" s="14"/>
      <c r="L13" s="19">
        <f>K13*W13</f>
        <v>0</v>
      </c>
      <c r="M13" s="34"/>
      <c r="N13" s="35">
        <f>M13*W13</f>
        <v>0</v>
      </c>
      <c r="O13" s="14"/>
      <c r="P13" s="19">
        <f>O13*W13</f>
        <v>0</v>
      </c>
      <c r="Q13" s="34"/>
      <c r="R13" s="35">
        <f>Q13*W13</f>
        <v>0</v>
      </c>
      <c r="S13" s="14"/>
      <c r="T13" s="19">
        <f>S13*W13</f>
        <v>0</v>
      </c>
      <c r="U13" s="34"/>
      <c r="V13" s="35">
        <f>U13*W13</f>
        <v>0</v>
      </c>
      <c r="W13" s="25">
        <v>39608.99</v>
      </c>
      <c r="X13" s="15">
        <f>C13+E13+S13+Q13+O13+M13+K13+I13+G13+U13</f>
        <v>1</v>
      </c>
      <c r="Y13" s="18"/>
    </row>
    <row r="14" spans="1:25" ht="26.25">
      <c r="A14" s="13" t="s">
        <v>2</v>
      </c>
      <c r="B14" s="38" t="s">
        <v>24</v>
      </c>
      <c r="C14" s="14">
        <v>0.8</v>
      </c>
      <c r="D14" s="19">
        <f aca="true" t="shared" si="0" ref="D14:D26">C14*W14</f>
        <v>46152.632000000005</v>
      </c>
      <c r="E14" s="36">
        <v>0.2</v>
      </c>
      <c r="F14" s="35">
        <f aca="true" t="shared" si="1" ref="F14:F26">E14*W14</f>
        <v>11538.158000000001</v>
      </c>
      <c r="G14" s="14">
        <v>0</v>
      </c>
      <c r="H14" s="19">
        <f aca="true" t="shared" si="2" ref="H14:H26">G14*W14</f>
        <v>0</v>
      </c>
      <c r="I14" s="34">
        <v>0</v>
      </c>
      <c r="J14" s="35">
        <f aca="true" t="shared" si="3" ref="J14:J25">I14*W14</f>
        <v>0</v>
      </c>
      <c r="K14" s="14">
        <v>0</v>
      </c>
      <c r="L14" s="19">
        <f aca="true" t="shared" si="4" ref="L14:L26">K14*W14</f>
        <v>0</v>
      </c>
      <c r="M14" s="34">
        <v>0</v>
      </c>
      <c r="N14" s="35">
        <f aca="true" t="shared" si="5" ref="N14:N26">M14*W14</f>
        <v>0</v>
      </c>
      <c r="O14" s="14">
        <v>0</v>
      </c>
      <c r="P14" s="19">
        <f aca="true" t="shared" si="6" ref="P14:P26">O14*W14</f>
        <v>0</v>
      </c>
      <c r="Q14" s="34">
        <v>0</v>
      </c>
      <c r="R14" s="35">
        <f aca="true" t="shared" si="7" ref="R14:R26">Q14*W14</f>
        <v>0</v>
      </c>
      <c r="S14" s="14">
        <v>0</v>
      </c>
      <c r="T14" s="19">
        <f aca="true" t="shared" si="8" ref="T14:T26">S14*W14</f>
        <v>0</v>
      </c>
      <c r="U14" s="34">
        <v>0</v>
      </c>
      <c r="V14" s="35">
        <f aca="true" t="shared" si="9" ref="V14:V26">U14*W14</f>
        <v>0</v>
      </c>
      <c r="W14" s="25">
        <v>57690.79</v>
      </c>
      <c r="X14" s="15">
        <f aca="true" t="shared" si="10" ref="X14:X26">C14+E14+S14+Q14+O14+M14+K14+I14+G14+U14</f>
        <v>1</v>
      </c>
      <c r="Y14" s="18"/>
    </row>
    <row r="15" spans="1:25" ht="39.75" customHeight="1">
      <c r="A15" s="13" t="s">
        <v>3</v>
      </c>
      <c r="B15" s="37" t="s">
        <v>25</v>
      </c>
      <c r="C15" s="14">
        <v>0</v>
      </c>
      <c r="D15" s="19">
        <f t="shared" si="0"/>
        <v>0</v>
      </c>
      <c r="E15" s="36">
        <v>0.6</v>
      </c>
      <c r="F15" s="35">
        <f t="shared" si="1"/>
        <v>218268.87600000002</v>
      </c>
      <c r="G15" s="14">
        <v>0.4</v>
      </c>
      <c r="H15" s="19">
        <f t="shared" si="2"/>
        <v>145512.584</v>
      </c>
      <c r="I15" s="34">
        <v>0</v>
      </c>
      <c r="J15" s="35">
        <f t="shared" si="3"/>
        <v>0</v>
      </c>
      <c r="K15" s="14">
        <v>0</v>
      </c>
      <c r="L15" s="19">
        <f t="shared" si="4"/>
        <v>0</v>
      </c>
      <c r="M15" s="34">
        <v>0</v>
      </c>
      <c r="N15" s="35">
        <f t="shared" si="5"/>
        <v>0</v>
      </c>
      <c r="O15" s="14">
        <v>0</v>
      </c>
      <c r="P15" s="19">
        <f t="shared" si="6"/>
        <v>0</v>
      </c>
      <c r="Q15" s="34">
        <v>0</v>
      </c>
      <c r="R15" s="35">
        <f t="shared" si="7"/>
        <v>0</v>
      </c>
      <c r="S15" s="14">
        <v>0</v>
      </c>
      <c r="T15" s="19">
        <f t="shared" si="8"/>
        <v>0</v>
      </c>
      <c r="U15" s="34">
        <v>0</v>
      </c>
      <c r="V15" s="35">
        <f t="shared" si="9"/>
        <v>0</v>
      </c>
      <c r="W15" s="25">
        <v>363781.46</v>
      </c>
      <c r="X15" s="15">
        <f t="shared" si="10"/>
        <v>1</v>
      </c>
      <c r="Y15" s="18"/>
    </row>
    <row r="16" spans="1:25" ht="39.75" customHeight="1">
      <c r="A16" s="13" t="s">
        <v>4</v>
      </c>
      <c r="B16" s="37" t="s">
        <v>26</v>
      </c>
      <c r="C16" s="14"/>
      <c r="D16" s="19">
        <f t="shared" si="0"/>
        <v>0</v>
      </c>
      <c r="E16" s="36">
        <v>0</v>
      </c>
      <c r="F16" s="35">
        <f t="shared" si="1"/>
        <v>0</v>
      </c>
      <c r="G16" s="14">
        <v>0.2</v>
      </c>
      <c r="H16" s="19">
        <f t="shared" si="2"/>
        <v>92359.61</v>
      </c>
      <c r="I16" s="34">
        <v>0.2</v>
      </c>
      <c r="J16" s="35">
        <f t="shared" si="3"/>
        <v>92359.61</v>
      </c>
      <c r="K16" s="14">
        <v>0.2</v>
      </c>
      <c r="L16" s="19">
        <f t="shared" si="4"/>
        <v>92359.61</v>
      </c>
      <c r="M16" s="34">
        <v>0.2</v>
      </c>
      <c r="N16" s="35">
        <f t="shared" si="5"/>
        <v>92359.61</v>
      </c>
      <c r="O16" s="14">
        <v>0.2</v>
      </c>
      <c r="P16" s="19">
        <f t="shared" si="6"/>
        <v>92359.61</v>
      </c>
      <c r="Q16" s="34"/>
      <c r="R16" s="35">
        <f t="shared" si="7"/>
        <v>0</v>
      </c>
      <c r="S16" s="14">
        <v>0</v>
      </c>
      <c r="T16" s="19">
        <f t="shared" si="8"/>
        <v>0</v>
      </c>
      <c r="U16" s="34">
        <v>0</v>
      </c>
      <c r="V16" s="35">
        <f t="shared" si="9"/>
        <v>0</v>
      </c>
      <c r="W16" s="25">
        <v>461798.05</v>
      </c>
      <c r="X16" s="15">
        <f t="shared" si="10"/>
        <v>1</v>
      </c>
      <c r="Y16" s="18"/>
    </row>
    <row r="17" spans="1:25" ht="39.75" customHeight="1">
      <c r="A17" s="13" t="s">
        <v>5</v>
      </c>
      <c r="B17" s="37" t="s">
        <v>27</v>
      </c>
      <c r="C17" s="14"/>
      <c r="D17" s="19">
        <f t="shared" si="0"/>
        <v>0</v>
      </c>
      <c r="E17" s="36"/>
      <c r="F17" s="35">
        <f t="shared" si="1"/>
        <v>0</v>
      </c>
      <c r="G17" s="14"/>
      <c r="H17" s="19">
        <f t="shared" si="2"/>
        <v>0</v>
      </c>
      <c r="I17" s="34"/>
      <c r="J17" s="35">
        <f t="shared" si="3"/>
        <v>0</v>
      </c>
      <c r="K17" s="14"/>
      <c r="L17" s="19">
        <f t="shared" si="4"/>
        <v>0</v>
      </c>
      <c r="M17" s="34"/>
      <c r="N17" s="35">
        <f t="shared" si="5"/>
        <v>0</v>
      </c>
      <c r="O17" s="14"/>
      <c r="P17" s="19">
        <f t="shared" si="6"/>
        <v>0</v>
      </c>
      <c r="Q17" s="34"/>
      <c r="R17" s="35">
        <f t="shared" si="7"/>
        <v>0</v>
      </c>
      <c r="S17" s="14">
        <v>0.5</v>
      </c>
      <c r="T17" s="19">
        <f t="shared" si="8"/>
        <v>57318.535</v>
      </c>
      <c r="U17" s="34">
        <v>0.5</v>
      </c>
      <c r="V17" s="35">
        <f t="shared" si="9"/>
        <v>57318.535</v>
      </c>
      <c r="W17" s="25">
        <v>114637.07</v>
      </c>
      <c r="X17" s="15">
        <f t="shared" si="10"/>
        <v>1</v>
      </c>
      <c r="Y17" s="18"/>
    </row>
    <row r="18" spans="1:25" ht="39.75" customHeight="1">
      <c r="A18" s="13" t="s">
        <v>36</v>
      </c>
      <c r="B18" s="37" t="s">
        <v>28</v>
      </c>
      <c r="C18" s="14"/>
      <c r="D18" s="19">
        <f t="shared" si="0"/>
        <v>0</v>
      </c>
      <c r="E18" s="36"/>
      <c r="F18" s="35">
        <f t="shared" si="1"/>
        <v>0</v>
      </c>
      <c r="G18" s="14"/>
      <c r="H18" s="19">
        <f t="shared" si="2"/>
        <v>0</v>
      </c>
      <c r="I18" s="34"/>
      <c r="J18" s="35">
        <f t="shared" si="3"/>
        <v>0</v>
      </c>
      <c r="K18" s="14"/>
      <c r="L18" s="19">
        <f t="shared" si="4"/>
        <v>0</v>
      </c>
      <c r="M18" s="34">
        <v>0.25</v>
      </c>
      <c r="N18" s="35">
        <f t="shared" si="5"/>
        <v>20322.41</v>
      </c>
      <c r="O18" s="14">
        <v>0.25</v>
      </c>
      <c r="P18" s="19">
        <f t="shared" si="6"/>
        <v>20322.41</v>
      </c>
      <c r="Q18" s="34">
        <v>0.15</v>
      </c>
      <c r="R18" s="35">
        <f t="shared" si="7"/>
        <v>12193.446</v>
      </c>
      <c r="S18" s="14">
        <v>0.25</v>
      </c>
      <c r="T18" s="19">
        <f t="shared" si="8"/>
        <v>20322.41</v>
      </c>
      <c r="U18" s="34">
        <v>0.1</v>
      </c>
      <c r="V18" s="35">
        <f t="shared" si="9"/>
        <v>8128.964</v>
      </c>
      <c r="W18" s="25">
        <v>81289.64</v>
      </c>
      <c r="X18" s="15">
        <f t="shared" si="10"/>
        <v>1</v>
      </c>
      <c r="Y18" s="18"/>
    </row>
    <row r="19" spans="1:25" ht="39.75" customHeight="1">
      <c r="A19" s="13" t="s">
        <v>37</v>
      </c>
      <c r="B19" s="37" t="s">
        <v>29</v>
      </c>
      <c r="C19" s="14"/>
      <c r="D19" s="19">
        <f t="shared" si="0"/>
        <v>0</v>
      </c>
      <c r="E19" s="36"/>
      <c r="F19" s="35">
        <f t="shared" si="1"/>
        <v>0</v>
      </c>
      <c r="G19" s="14">
        <v>0.3</v>
      </c>
      <c r="H19" s="19">
        <f t="shared" si="2"/>
        <v>76981.704</v>
      </c>
      <c r="I19" s="34">
        <v>0.3</v>
      </c>
      <c r="J19" s="35">
        <f t="shared" si="3"/>
        <v>76981.704</v>
      </c>
      <c r="K19" s="14">
        <v>0.1</v>
      </c>
      <c r="L19" s="19">
        <f t="shared" si="4"/>
        <v>25660.568</v>
      </c>
      <c r="M19" s="34">
        <v>0.1</v>
      </c>
      <c r="N19" s="35">
        <f t="shared" si="5"/>
        <v>25660.568</v>
      </c>
      <c r="O19" s="14"/>
      <c r="P19" s="19">
        <f t="shared" si="6"/>
        <v>0</v>
      </c>
      <c r="Q19" s="34"/>
      <c r="R19" s="35">
        <f t="shared" si="7"/>
        <v>0</v>
      </c>
      <c r="S19" s="14">
        <v>0.1</v>
      </c>
      <c r="T19" s="19">
        <f t="shared" si="8"/>
        <v>25660.568</v>
      </c>
      <c r="U19" s="34">
        <v>0.1</v>
      </c>
      <c r="V19" s="35">
        <f t="shared" si="9"/>
        <v>25660.568</v>
      </c>
      <c r="W19" s="25">
        <v>256605.68</v>
      </c>
      <c r="X19" s="15">
        <f t="shared" si="10"/>
        <v>1.0000000000000002</v>
      </c>
      <c r="Y19" s="18"/>
    </row>
    <row r="20" spans="1:25" ht="39.75" customHeight="1">
      <c r="A20" s="13" t="s">
        <v>38</v>
      </c>
      <c r="B20" s="37" t="s">
        <v>30</v>
      </c>
      <c r="C20" s="14"/>
      <c r="D20" s="19">
        <f t="shared" si="0"/>
        <v>0</v>
      </c>
      <c r="E20" s="36"/>
      <c r="F20" s="35">
        <f t="shared" si="1"/>
        <v>0</v>
      </c>
      <c r="G20" s="14">
        <v>0.05</v>
      </c>
      <c r="H20" s="19">
        <f t="shared" si="2"/>
        <v>5084.9400000000005</v>
      </c>
      <c r="I20" s="34">
        <v>0.3</v>
      </c>
      <c r="J20" s="35">
        <f t="shared" si="3"/>
        <v>30509.64</v>
      </c>
      <c r="K20" s="14"/>
      <c r="L20" s="19">
        <f t="shared" si="4"/>
        <v>0</v>
      </c>
      <c r="M20" s="34"/>
      <c r="N20" s="35">
        <f t="shared" si="5"/>
        <v>0</v>
      </c>
      <c r="O20" s="14"/>
      <c r="P20" s="19">
        <f t="shared" si="6"/>
        <v>0</v>
      </c>
      <c r="Q20" s="34">
        <v>0.3</v>
      </c>
      <c r="R20" s="35">
        <f t="shared" si="7"/>
        <v>30509.64</v>
      </c>
      <c r="S20" s="14">
        <v>0.2</v>
      </c>
      <c r="T20" s="19">
        <f t="shared" si="8"/>
        <v>20339.760000000002</v>
      </c>
      <c r="U20" s="34">
        <v>0.15</v>
      </c>
      <c r="V20" s="35">
        <f t="shared" si="9"/>
        <v>15254.82</v>
      </c>
      <c r="W20" s="25">
        <v>101698.8</v>
      </c>
      <c r="X20" s="15">
        <f t="shared" si="10"/>
        <v>1</v>
      </c>
      <c r="Y20" s="18"/>
    </row>
    <row r="21" spans="1:25" ht="39.75" customHeight="1">
      <c r="A21" s="13" t="s">
        <v>39</v>
      </c>
      <c r="B21" s="37" t="s">
        <v>31</v>
      </c>
      <c r="C21" s="14"/>
      <c r="D21" s="19">
        <f t="shared" si="0"/>
        <v>0</v>
      </c>
      <c r="E21" s="36"/>
      <c r="F21" s="35">
        <f t="shared" si="1"/>
        <v>0</v>
      </c>
      <c r="G21" s="14"/>
      <c r="H21" s="19">
        <f t="shared" si="2"/>
        <v>0</v>
      </c>
      <c r="I21" s="34"/>
      <c r="J21" s="35">
        <f t="shared" si="3"/>
        <v>0</v>
      </c>
      <c r="K21" s="14"/>
      <c r="L21" s="19">
        <f t="shared" si="4"/>
        <v>0</v>
      </c>
      <c r="M21" s="34"/>
      <c r="N21" s="35">
        <f t="shared" si="5"/>
        <v>0</v>
      </c>
      <c r="O21" s="14">
        <v>0.2</v>
      </c>
      <c r="P21" s="19">
        <f t="shared" si="6"/>
        <v>3696.0760000000005</v>
      </c>
      <c r="Q21" s="34">
        <v>0.8</v>
      </c>
      <c r="R21" s="35">
        <f t="shared" si="7"/>
        <v>14784.304000000002</v>
      </c>
      <c r="S21" s="14"/>
      <c r="T21" s="19">
        <f t="shared" si="8"/>
        <v>0</v>
      </c>
      <c r="U21" s="34"/>
      <c r="V21" s="35">
        <f t="shared" si="9"/>
        <v>0</v>
      </c>
      <c r="W21" s="25">
        <v>18480.38</v>
      </c>
      <c r="X21" s="15">
        <f t="shared" si="10"/>
        <v>1</v>
      </c>
      <c r="Y21" s="18"/>
    </row>
    <row r="22" spans="1:25" ht="39.75" customHeight="1">
      <c r="A22" s="13" t="s">
        <v>40</v>
      </c>
      <c r="B22" s="37" t="s">
        <v>32</v>
      </c>
      <c r="C22" s="14"/>
      <c r="D22" s="19">
        <f t="shared" si="0"/>
        <v>0</v>
      </c>
      <c r="E22" s="36"/>
      <c r="F22" s="35">
        <f t="shared" si="1"/>
        <v>0</v>
      </c>
      <c r="G22" s="14"/>
      <c r="H22" s="19">
        <f t="shared" si="2"/>
        <v>0</v>
      </c>
      <c r="I22" s="34"/>
      <c r="J22" s="35">
        <f t="shared" si="3"/>
        <v>0</v>
      </c>
      <c r="K22" s="14"/>
      <c r="L22" s="19">
        <f t="shared" si="4"/>
        <v>0</v>
      </c>
      <c r="M22" s="34"/>
      <c r="N22" s="35">
        <f t="shared" si="5"/>
        <v>0</v>
      </c>
      <c r="O22" s="14"/>
      <c r="P22" s="19">
        <f t="shared" si="6"/>
        <v>0</v>
      </c>
      <c r="Q22" s="34"/>
      <c r="R22" s="35">
        <f t="shared" si="7"/>
        <v>0</v>
      </c>
      <c r="S22" s="14">
        <v>0.5</v>
      </c>
      <c r="T22" s="19">
        <f t="shared" si="8"/>
        <v>1458.57</v>
      </c>
      <c r="U22" s="34">
        <v>0.5</v>
      </c>
      <c r="V22" s="35">
        <f t="shared" si="9"/>
        <v>1458.57</v>
      </c>
      <c r="W22" s="25">
        <v>2917.14</v>
      </c>
      <c r="X22" s="15">
        <f t="shared" si="10"/>
        <v>1</v>
      </c>
      <c r="Y22" s="18"/>
    </row>
    <row r="23" spans="1:25" ht="39.75" customHeight="1">
      <c r="A23" s="13" t="s">
        <v>41</v>
      </c>
      <c r="B23" s="37" t="s">
        <v>23</v>
      </c>
      <c r="C23" s="14"/>
      <c r="D23" s="19">
        <f t="shared" si="0"/>
        <v>0</v>
      </c>
      <c r="E23" s="36"/>
      <c r="F23" s="35">
        <f t="shared" si="1"/>
        <v>0</v>
      </c>
      <c r="G23" s="14"/>
      <c r="H23" s="19">
        <f t="shared" si="2"/>
        <v>0</v>
      </c>
      <c r="I23" s="34">
        <v>0.3</v>
      </c>
      <c r="J23" s="35">
        <f t="shared" si="3"/>
        <v>80771.715</v>
      </c>
      <c r="K23" s="14">
        <v>0.7</v>
      </c>
      <c r="L23" s="19">
        <f t="shared" si="4"/>
        <v>188467.335</v>
      </c>
      <c r="M23" s="34"/>
      <c r="N23" s="35">
        <f t="shared" si="5"/>
        <v>0</v>
      </c>
      <c r="O23" s="14"/>
      <c r="P23" s="19">
        <f t="shared" si="6"/>
        <v>0</v>
      </c>
      <c r="Q23" s="34"/>
      <c r="R23" s="35">
        <f t="shared" si="7"/>
        <v>0</v>
      </c>
      <c r="S23" s="14"/>
      <c r="T23" s="19">
        <f t="shared" si="8"/>
        <v>0</v>
      </c>
      <c r="U23" s="34"/>
      <c r="V23" s="35">
        <f t="shared" si="9"/>
        <v>0</v>
      </c>
      <c r="W23" s="25">
        <v>269239.05</v>
      </c>
      <c r="X23" s="15">
        <f t="shared" si="10"/>
        <v>1</v>
      </c>
      <c r="Y23" s="18"/>
    </row>
    <row r="24" spans="1:25" ht="39.75" customHeight="1">
      <c r="A24" s="13" t="s">
        <v>42</v>
      </c>
      <c r="B24" s="37" t="s">
        <v>33</v>
      </c>
      <c r="C24" s="14"/>
      <c r="D24" s="19">
        <f t="shared" si="0"/>
        <v>0</v>
      </c>
      <c r="E24" s="36"/>
      <c r="F24" s="35">
        <f t="shared" si="1"/>
        <v>0</v>
      </c>
      <c r="G24" s="14"/>
      <c r="H24" s="19">
        <f t="shared" si="2"/>
        <v>0</v>
      </c>
      <c r="I24" s="34"/>
      <c r="J24" s="35">
        <f t="shared" si="3"/>
        <v>0</v>
      </c>
      <c r="K24" s="14"/>
      <c r="L24" s="19">
        <f t="shared" si="4"/>
        <v>0</v>
      </c>
      <c r="M24" s="34"/>
      <c r="N24" s="35">
        <f t="shared" si="5"/>
        <v>0</v>
      </c>
      <c r="O24" s="14"/>
      <c r="P24" s="19">
        <f t="shared" si="6"/>
        <v>0</v>
      </c>
      <c r="Q24" s="34">
        <v>0.8</v>
      </c>
      <c r="R24" s="35">
        <f t="shared" si="7"/>
        <v>31435.640000000003</v>
      </c>
      <c r="S24" s="14">
        <v>0.1</v>
      </c>
      <c r="T24" s="19">
        <f t="shared" si="8"/>
        <v>3929.4550000000004</v>
      </c>
      <c r="U24" s="34">
        <v>0.1</v>
      </c>
      <c r="V24" s="35">
        <f t="shared" si="9"/>
        <v>3929.4550000000004</v>
      </c>
      <c r="W24" s="25">
        <v>39294.55</v>
      </c>
      <c r="X24" s="15">
        <f t="shared" si="10"/>
        <v>1</v>
      </c>
      <c r="Y24" s="18"/>
    </row>
    <row r="25" spans="1:25" ht="39.75" customHeight="1">
      <c r="A25" s="13" t="s">
        <v>43</v>
      </c>
      <c r="B25" s="37" t="s">
        <v>34</v>
      </c>
      <c r="C25" s="14">
        <v>0</v>
      </c>
      <c r="D25" s="19">
        <f t="shared" si="0"/>
        <v>0</v>
      </c>
      <c r="E25" s="36">
        <v>0</v>
      </c>
      <c r="F25" s="35">
        <f t="shared" si="1"/>
        <v>0</v>
      </c>
      <c r="G25" s="14">
        <v>0</v>
      </c>
      <c r="H25" s="19">
        <f t="shared" si="2"/>
        <v>0</v>
      </c>
      <c r="I25" s="34">
        <v>0</v>
      </c>
      <c r="J25" s="35">
        <f t="shared" si="3"/>
        <v>0</v>
      </c>
      <c r="K25" s="14">
        <v>0</v>
      </c>
      <c r="L25" s="19">
        <f t="shared" si="4"/>
        <v>0</v>
      </c>
      <c r="M25" s="34">
        <v>0</v>
      </c>
      <c r="N25" s="35">
        <f t="shared" si="5"/>
        <v>0</v>
      </c>
      <c r="O25" s="14">
        <v>0</v>
      </c>
      <c r="P25" s="19">
        <f t="shared" si="6"/>
        <v>0</v>
      </c>
      <c r="Q25" s="34">
        <v>0</v>
      </c>
      <c r="R25" s="35">
        <f t="shared" si="7"/>
        <v>0</v>
      </c>
      <c r="S25" s="14">
        <v>0.5</v>
      </c>
      <c r="T25" s="19">
        <f t="shared" si="8"/>
        <v>21600.695</v>
      </c>
      <c r="U25" s="34">
        <v>0.5</v>
      </c>
      <c r="V25" s="35">
        <f t="shared" si="9"/>
        <v>21600.695</v>
      </c>
      <c r="W25" s="25">
        <v>43201.39</v>
      </c>
      <c r="X25" s="15">
        <f t="shared" si="10"/>
        <v>1</v>
      </c>
      <c r="Y25" s="18"/>
    </row>
    <row r="26" spans="1:25" ht="39.75" customHeight="1">
      <c r="A26" s="13" t="s">
        <v>44</v>
      </c>
      <c r="B26" s="37" t="s">
        <v>35</v>
      </c>
      <c r="C26" s="14">
        <v>0.5</v>
      </c>
      <c r="D26" s="19">
        <f t="shared" si="0"/>
        <v>2500.95</v>
      </c>
      <c r="E26" s="36">
        <v>0.05</v>
      </c>
      <c r="F26" s="35">
        <f t="shared" si="1"/>
        <v>250.095</v>
      </c>
      <c r="G26" s="14">
        <v>0.05</v>
      </c>
      <c r="H26" s="19">
        <f t="shared" si="2"/>
        <v>250.095</v>
      </c>
      <c r="I26" s="34">
        <v>0.05</v>
      </c>
      <c r="J26" s="35">
        <f>I26*W26</f>
        <v>250.095</v>
      </c>
      <c r="K26" s="14">
        <v>0.05</v>
      </c>
      <c r="L26" s="19">
        <f t="shared" si="4"/>
        <v>250.095</v>
      </c>
      <c r="M26" s="34">
        <v>0.05</v>
      </c>
      <c r="N26" s="35">
        <f t="shared" si="5"/>
        <v>250.095</v>
      </c>
      <c r="O26" s="14">
        <v>0.05</v>
      </c>
      <c r="P26" s="19">
        <f t="shared" si="6"/>
        <v>250.095</v>
      </c>
      <c r="Q26" s="34">
        <v>0.05</v>
      </c>
      <c r="R26" s="35">
        <f t="shared" si="7"/>
        <v>250.095</v>
      </c>
      <c r="S26" s="14">
        <v>0.05</v>
      </c>
      <c r="T26" s="19">
        <f t="shared" si="8"/>
        <v>250.095</v>
      </c>
      <c r="U26" s="34">
        <v>0.1</v>
      </c>
      <c r="V26" s="35">
        <f t="shared" si="9"/>
        <v>500.19</v>
      </c>
      <c r="W26" s="25">
        <v>5001.9</v>
      </c>
      <c r="X26" s="15">
        <f t="shared" si="10"/>
        <v>1.0000000000000004</v>
      </c>
      <c r="Y26" s="18"/>
    </row>
    <row r="27" spans="1:24" ht="39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5">
        <f>SUM(W13:W26)</f>
        <v>1855244.8899999997</v>
      </c>
      <c r="X27" s="15"/>
    </row>
    <row r="28" spans="1:24" ht="39.75" customHeight="1">
      <c r="A28" s="53" t="s">
        <v>17</v>
      </c>
      <c r="B28" s="54"/>
      <c r="C28" s="55">
        <f>SUM(D13:D26)</f>
        <v>88262.572</v>
      </c>
      <c r="D28" s="56"/>
      <c r="E28" s="55">
        <f>SUM(F13:F26)</f>
        <v>230057.12900000002</v>
      </c>
      <c r="F28" s="56"/>
      <c r="G28" s="55">
        <f>SUM(H13:H26)</f>
        <v>320188.933</v>
      </c>
      <c r="H28" s="56"/>
      <c r="I28" s="55">
        <f>SUM(J13:J26)</f>
        <v>280872.76399999997</v>
      </c>
      <c r="J28" s="56"/>
      <c r="K28" s="55">
        <f>SUM(L13:L26)</f>
        <v>306737.60799999995</v>
      </c>
      <c r="L28" s="56"/>
      <c r="M28" s="55">
        <f>SUM(N13:N26)</f>
        <v>138592.683</v>
      </c>
      <c r="N28" s="56"/>
      <c r="O28" s="55">
        <f>SUM(P13:P26)</f>
        <v>116628.191</v>
      </c>
      <c r="P28" s="56"/>
      <c r="Q28" s="55">
        <f>SUM(R13:R26)</f>
        <v>89173.125</v>
      </c>
      <c r="R28" s="56"/>
      <c r="S28" s="55">
        <f>SUM(T13:T26)</f>
        <v>150880.08800000002</v>
      </c>
      <c r="T28" s="56"/>
      <c r="U28" s="55">
        <f>SUM(V13:V26)</f>
        <v>133851.79700000002</v>
      </c>
      <c r="V28" s="56"/>
      <c r="W28" s="21"/>
      <c r="X28" s="12"/>
    </row>
    <row r="29" spans="1:24" ht="39.75" customHeight="1">
      <c r="A29" s="53" t="s">
        <v>18</v>
      </c>
      <c r="B29" s="54"/>
      <c r="C29" s="60">
        <f>C28</f>
        <v>88262.572</v>
      </c>
      <c r="D29" s="61"/>
      <c r="E29" s="60">
        <f>E28+C29</f>
        <v>318319.701</v>
      </c>
      <c r="F29" s="61"/>
      <c r="G29" s="60">
        <f>G28+E29</f>
        <v>638508.6340000001</v>
      </c>
      <c r="H29" s="61"/>
      <c r="I29" s="60">
        <f>I28+G29</f>
        <v>919381.398</v>
      </c>
      <c r="J29" s="61"/>
      <c r="K29" s="60">
        <f>K28+I29</f>
        <v>1226119.006</v>
      </c>
      <c r="L29" s="61"/>
      <c r="M29" s="60">
        <f>M28+K29</f>
        <v>1364711.689</v>
      </c>
      <c r="N29" s="61"/>
      <c r="O29" s="60">
        <f>O28+M29</f>
        <v>1481339.8800000001</v>
      </c>
      <c r="P29" s="61"/>
      <c r="Q29" s="60">
        <f>Q28+O29</f>
        <v>1570513.0050000001</v>
      </c>
      <c r="R29" s="61"/>
      <c r="S29" s="60">
        <f>S28+Q29</f>
        <v>1721393.093</v>
      </c>
      <c r="T29" s="61"/>
      <c r="U29" s="60">
        <f>U28+S29</f>
        <v>1855244.8900000001</v>
      </c>
      <c r="V29" s="61"/>
      <c r="W29" s="22"/>
      <c r="X29" s="12"/>
    </row>
    <row r="30" spans="1:24" ht="39.75" customHeight="1">
      <c r="A30" s="73" t="s">
        <v>19</v>
      </c>
      <c r="B30" s="74"/>
      <c r="C30" s="64">
        <f>C28/W27</f>
        <v>0.04757462072837188</v>
      </c>
      <c r="D30" s="65"/>
      <c r="E30" s="64">
        <f>E28/W27</f>
        <v>0.12400364514681404</v>
      </c>
      <c r="F30" s="65"/>
      <c r="G30" s="64">
        <f>G28/W27</f>
        <v>0.17258580510091046</v>
      </c>
      <c r="H30" s="65"/>
      <c r="I30" s="64">
        <f>I28/W27</f>
        <v>0.15139390250523746</v>
      </c>
      <c r="J30" s="65"/>
      <c r="K30" s="64">
        <f>K28/W27</f>
        <v>0.16533537413489385</v>
      </c>
      <c r="L30" s="65"/>
      <c r="M30" s="64">
        <f>M28/W27</f>
        <v>0.07470317463049313</v>
      </c>
      <c r="N30" s="65"/>
      <c r="O30" s="64">
        <f>O28/W27</f>
        <v>0.06286404109163186</v>
      </c>
      <c r="P30" s="65"/>
      <c r="Q30" s="64">
        <f>Q28/W27</f>
        <v>0.048065420085862634</v>
      </c>
      <c r="R30" s="65"/>
      <c r="S30" s="64">
        <f>S28/W27</f>
        <v>0.08132623828437013</v>
      </c>
      <c r="T30" s="65"/>
      <c r="U30" s="64">
        <f>U28/W27</f>
        <v>0.0721477782914147</v>
      </c>
      <c r="V30" s="65"/>
      <c r="W30" s="23"/>
      <c r="X30" s="12"/>
    </row>
    <row r="31" spans="1:24" ht="39.75" customHeight="1">
      <c r="A31" s="73" t="s">
        <v>20</v>
      </c>
      <c r="B31" s="74"/>
      <c r="C31" s="64">
        <f>C30</f>
        <v>0.04757462072837188</v>
      </c>
      <c r="D31" s="65"/>
      <c r="E31" s="64">
        <f>E30+C31</f>
        <v>0.17157826587518593</v>
      </c>
      <c r="F31" s="65"/>
      <c r="G31" s="64">
        <f>G30+E31</f>
        <v>0.34416407097609636</v>
      </c>
      <c r="H31" s="65"/>
      <c r="I31" s="64">
        <f>I30+G31</f>
        <v>0.4955579734813338</v>
      </c>
      <c r="J31" s="65"/>
      <c r="K31" s="64">
        <f>K30+I31</f>
        <v>0.6608933476162276</v>
      </c>
      <c r="L31" s="65"/>
      <c r="M31" s="64">
        <f>M30+K31</f>
        <v>0.7355965222467208</v>
      </c>
      <c r="N31" s="65"/>
      <c r="O31" s="64">
        <f>O30+M31</f>
        <v>0.7984605633383527</v>
      </c>
      <c r="P31" s="65"/>
      <c r="Q31" s="64">
        <f>Q30+O31</f>
        <v>0.8465259834242154</v>
      </c>
      <c r="R31" s="65"/>
      <c r="S31" s="64">
        <f>S30+Q31</f>
        <v>0.9278522217085855</v>
      </c>
      <c r="T31" s="65"/>
      <c r="U31" s="64">
        <f>U30+S31</f>
        <v>1.0000000000000002</v>
      </c>
      <c r="V31" s="65"/>
      <c r="W31" s="24"/>
      <c r="X31" s="12"/>
    </row>
  </sheetData>
  <sheetProtection/>
  <mergeCells count="66">
    <mergeCell ref="I30:J30"/>
    <mergeCell ref="I31:J31"/>
    <mergeCell ref="O10:P10"/>
    <mergeCell ref="Q10:R10"/>
    <mergeCell ref="O28:P28"/>
    <mergeCell ref="Q28:R28"/>
    <mergeCell ref="O29:P29"/>
    <mergeCell ref="Q29:R29"/>
    <mergeCell ref="O30:P30"/>
    <mergeCell ref="Q30:R30"/>
    <mergeCell ref="G30:H30"/>
    <mergeCell ref="G31:H31"/>
    <mergeCell ref="K10:L10"/>
    <mergeCell ref="K28:L28"/>
    <mergeCell ref="K29:L29"/>
    <mergeCell ref="K30:L30"/>
    <mergeCell ref="K31:L31"/>
    <mergeCell ref="I10:J10"/>
    <mergeCell ref="I28:J28"/>
    <mergeCell ref="I29:J29"/>
    <mergeCell ref="U31:V31"/>
    <mergeCell ref="M10:N10"/>
    <mergeCell ref="M28:N28"/>
    <mergeCell ref="M29:N29"/>
    <mergeCell ref="M30:N30"/>
    <mergeCell ref="M31:N31"/>
    <mergeCell ref="O31:P31"/>
    <mergeCell ref="Q31:R31"/>
    <mergeCell ref="S30:T30"/>
    <mergeCell ref="S31:T31"/>
    <mergeCell ref="A30:B30"/>
    <mergeCell ref="C30:D30"/>
    <mergeCell ref="A29:B29"/>
    <mergeCell ref="U10:V10"/>
    <mergeCell ref="U28:V28"/>
    <mergeCell ref="U29:V29"/>
    <mergeCell ref="U30:V30"/>
    <mergeCell ref="G10:H10"/>
    <mergeCell ref="G28:H28"/>
    <mergeCell ref="G29:H29"/>
    <mergeCell ref="E30:F30"/>
    <mergeCell ref="E31:F31"/>
    <mergeCell ref="A6:T6"/>
    <mergeCell ref="A7:T7"/>
    <mergeCell ref="C9:T9"/>
    <mergeCell ref="C10:D10"/>
    <mergeCell ref="S10:T10"/>
    <mergeCell ref="B9:B11"/>
    <mergeCell ref="A31:B31"/>
    <mergeCell ref="C31:D31"/>
    <mergeCell ref="A12:B12"/>
    <mergeCell ref="A28:B28"/>
    <mergeCell ref="C28:D28"/>
    <mergeCell ref="A9:A11"/>
    <mergeCell ref="S29:T29"/>
    <mergeCell ref="E10:F10"/>
    <mergeCell ref="E28:F28"/>
    <mergeCell ref="E29:F29"/>
    <mergeCell ref="C29:D29"/>
    <mergeCell ref="S28:T28"/>
    <mergeCell ref="A1:T1"/>
    <mergeCell ref="A2:T2"/>
    <mergeCell ref="A3:T3"/>
    <mergeCell ref="A4:T4"/>
    <mergeCell ref="A5:T5"/>
    <mergeCell ref="A8:W8"/>
  </mergeCells>
  <printOptions horizontalCentered="1" verticalCentered="1"/>
  <pageMargins left="0.2362204724409449" right="0.2362204724409449" top="0.35433070866141736" bottom="0.35433070866141736" header="0.1968503937007874" footer="0.1968503937007874"/>
  <pageSetup fitToHeight="0" horizontalDpi="300" verticalDpi="300" orientation="landscape" paperSize="8" scale="32" r:id="rId2"/>
  <headerFooter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Thais da Silva Miranda</cp:lastModifiedBy>
  <cp:lastPrinted>2021-10-21T18:24:50Z</cp:lastPrinted>
  <dcterms:created xsi:type="dcterms:W3CDTF">2017-11-22T13:14:51Z</dcterms:created>
  <dcterms:modified xsi:type="dcterms:W3CDTF">2021-10-28T13:30:12Z</dcterms:modified>
  <cp:category/>
  <cp:version/>
  <cp:contentType/>
  <cp:contentStatus/>
</cp:coreProperties>
</file>